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110" windowHeight="6540" activeTab="0"/>
  </bookViews>
  <sheets>
    <sheet name="Ⅲ-1-1" sheetId="1" r:id="rId1"/>
    <sheet name="Ⅲ-1-2-1日本" sheetId="2" r:id="rId2"/>
    <sheet name="Ⅲ-1-2-2アメリカ" sheetId="3" r:id="rId3"/>
    <sheet name="Ⅲ-1-2-3イギリス" sheetId="4" r:id="rId4"/>
    <sheet name="Ⅲ-1-2-4ドイツ" sheetId="5" r:id="rId5"/>
    <sheet name="Ⅲ-1-2-5フランス" sheetId="6" r:id="rId6"/>
    <sheet name="Ⅲ-1-3 " sheetId="7" r:id="rId7"/>
  </sheets>
  <definedNames>
    <definedName name="_xlnm.Print_Area" localSheetId="0">'Ⅲ-1-1'!$A$1:$Q$84</definedName>
    <definedName name="_xlnm.Print_Area" localSheetId="1">'Ⅲ-1-2-1日本'!$A$1:$K$31</definedName>
    <definedName name="_xlnm.Print_Area" localSheetId="2">'Ⅲ-1-2-2アメリカ'!$A$1:$K$31</definedName>
    <definedName name="_xlnm.Print_Area" localSheetId="3">'Ⅲ-1-2-3イギリス'!$A$1:$K$31</definedName>
    <definedName name="_xlnm.Print_Area" localSheetId="4">'Ⅲ-1-2-4ドイツ'!$A$1:$K$31</definedName>
    <definedName name="_xlnm.Print_Area" localSheetId="5">'Ⅲ-1-2-5フランス'!$A$1:$K$31</definedName>
    <definedName name="_xlnm.Print_Area" localSheetId="6">'Ⅲ-1-3 '!$A$1:$M$50</definedName>
    <definedName name="_xlnm.Print_Titles" localSheetId="1">'Ⅲ-1-2-1日本'!$A:$B,'Ⅲ-1-2-1日本'!$1:$4</definedName>
    <definedName name="_xlnm.Print_Titles" localSheetId="2">'Ⅲ-1-2-2アメリカ'!$A:$B,'Ⅲ-1-2-2アメリカ'!$1:$3</definedName>
    <definedName name="_xlnm.Print_Titles" localSheetId="6">'Ⅲ-1-3 '!$A:$B,'Ⅲ-1-3 '!$1:$4</definedName>
  </definedNames>
  <calcPr fullCalcOnLoad="1"/>
</workbook>
</file>

<file path=xl/sharedStrings.xml><?xml version="1.0" encoding="utf-8"?>
<sst xmlns="http://schemas.openxmlformats.org/spreadsheetml/2006/main" count="449" uniqueCount="99">
  <si>
    <t/>
  </si>
  <si>
    <t>（単位：石油換算百万トン、％）</t>
  </si>
  <si>
    <t>日   本</t>
  </si>
  <si>
    <t>一次エネルギー</t>
  </si>
  <si>
    <t>アメリカ</t>
  </si>
  <si>
    <t>イギリス</t>
  </si>
  <si>
    <t>ドイツ</t>
  </si>
  <si>
    <t>フランス</t>
  </si>
  <si>
    <t>カナダ</t>
  </si>
  <si>
    <t>ＯＥＣＤ</t>
  </si>
  <si>
    <t>全世界</t>
  </si>
  <si>
    <t xml:space="preserve"> 構成比</t>
  </si>
  <si>
    <t>石          油</t>
  </si>
  <si>
    <t>天  然  ガ  ス</t>
  </si>
  <si>
    <t>石          炭</t>
  </si>
  <si>
    <t>原    子    力</t>
  </si>
  <si>
    <t>2001</t>
  </si>
  <si>
    <t>2002</t>
  </si>
  <si>
    <t>2003</t>
  </si>
  <si>
    <t>2004</t>
  </si>
  <si>
    <t>2005</t>
  </si>
  <si>
    <t>2006</t>
  </si>
  <si>
    <t>2007</t>
  </si>
  <si>
    <t>2008</t>
  </si>
  <si>
    <t>イタリア　</t>
  </si>
  <si>
    <t>水 　力（電 力）</t>
  </si>
  <si>
    <t>ブラジル 一次エネルギー</t>
  </si>
  <si>
    <t>ロシア   一次エネルギー</t>
  </si>
  <si>
    <t>インド   一次エネルギー</t>
  </si>
  <si>
    <t xml:space="preserve">韓  国   一次エネルギー </t>
  </si>
  <si>
    <t>中  国  一次エネルギー</t>
  </si>
  <si>
    <t>前年比</t>
  </si>
  <si>
    <t>-</t>
  </si>
  <si>
    <t>2009</t>
  </si>
  <si>
    <t>-</t>
  </si>
  <si>
    <t>2010</t>
  </si>
  <si>
    <t>…</t>
  </si>
  <si>
    <r>
      <t>Ⅲ－１－1　</t>
    </r>
    <r>
      <rPr>
        <sz val="16"/>
        <color indexed="8"/>
        <rFont val="ＭＳ ゴシック"/>
        <family val="3"/>
      </rPr>
      <t>主要国のエネルギー消費量の推移（続き）</t>
    </r>
  </si>
  <si>
    <t>再生可能エネルギー</t>
  </si>
  <si>
    <r>
      <rPr>
        <sz val="10"/>
        <rFont val="ＭＳ 明朝"/>
        <family val="1"/>
      </rPr>
      <t>注）最新版にもとづき遡って訂正している場合がある（青字部分）。</t>
    </r>
  </si>
  <si>
    <r>
      <rPr>
        <sz val="10"/>
        <rFont val="ＭＳ 明朝"/>
        <family val="1"/>
      </rPr>
      <t>　　再生可能エネルギーは</t>
    </r>
    <r>
      <rPr>
        <sz val="10"/>
        <rFont val="Arial"/>
        <family val="2"/>
      </rPr>
      <t>2011</t>
    </r>
    <r>
      <rPr>
        <sz val="10"/>
        <rFont val="ＭＳ 明朝"/>
        <family val="1"/>
      </rPr>
      <t>年</t>
    </r>
    <r>
      <rPr>
        <sz val="10"/>
        <rFont val="Arial"/>
        <family val="2"/>
      </rPr>
      <t>6</t>
    </r>
    <r>
      <rPr>
        <sz val="10"/>
        <rFont val="ＭＳ 明朝"/>
        <family val="1"/>
      </rPr>
      <t>月版にもとづき記載。</t>
    </r>
  </si>
  <si>
    <r>
      <t>(</t>
    </r>
    <r>
      <rPr>
        <sz val="8"/>
        <rFont val="ＭＳ Ｐゴシック"/>
        <family val="3"/>
      </rPr>
      <t>資料</t>
    </r>
    <r>
      <rPr>
        <sz val="8"/>
        <rFont val="Arial"/>
        <family val="2"/>
      </rPr>
      <t xml:space="preserve">) </t>
    </r>
    <r>
      <rPr>
        <sz val="8"/>
        <rFont val="Sylfaen"/>
        <family val="1"/>
      </rPr>
      <t>IEA/Energy Balances  (</t>
    </r>
    <r>
      <rPr>
        <sz val="8"/>
        <rFont val="Sylfaen"/>
        <family val="1"/>
      </rPr>
      <t xml:space="preserve">IEA </t>
    </r>
    <r>
      <rPr>
        <sz val="8"/>
        <rFont val="ＭＳ Ｐゴシック"/>
        <family val="3"/>
      </rPr>
      <t>ホームページ　</t>
    </r>
    <r>
      <rPr>
        <sz val="8"/>
        <rFont val="Sylfaen"/>
        <family val="1"/>
      </rPr>
      <t xml:space="preserve">Statistics &amp; Balances </t>
    </r>
    <r>
      <rPr>
        <sz val="8"/>
        <rFont val="ＭＳ Ｐゴシック"/>
        <family val="3"/>
      </rPr>
      <t>より</t>
    </r>
    <r>
      <rPr>
        <sz val="8"/>
        <rFont val="Sylfaen"/>
        <family val="1"/>
      </rPr>
      <t>)</t>
    </r>
  </si>
  <si>
    <t>(%)</t>
  </si>
  <si>
    <t>(%)</t>
  </si>
  <si>
    <t xml:space="preserve">       (非エネルギー用途）</t>
  </si>
  <si>
    <t>　　　　計</t>
  </si>
  <si>
    <t>　　　　民　生　部　門</t>
  </si>
  <si>
    <t>　　　　運　輸　部　門</t>
  </si>
  <si>
    <t>　　　　産　業　部　門</t>
  </si>
  <si>
    <t>（石油換算　百万トン）</t>
  </si>
  <si>
    <t>消費量(上段)及び構成比(下段)</t>
  </si>
  <si>
    <t>最終エネルギー消費量の内訳</t>
  </si>
  <si>
    <t>　②最終消費ベース</t>
  </si>
  <si>
    <t>　①一次エネルギーベース</t>
  </si>
  <si>
    <t>エネルギー消費量総計</t>
  </si>
  <si>
    <t>（石油換算　トン／人）</t>
  </si>
  <si>
    <t>一人当たり石油消費量</t>
  </si>
  <si>
    <t>一人当たりエネルギー消費量</t>
  </si>
  <si>
    <t>暦　             年</t>
  </si>
  <si>
    <t>１．　日        本</t>
  </si>
  <si>
    <r>
      <t>Ⅲ－１－2　</t>
    </r>
    <r>
      <rPr>
        <sz val="14"/>
        <rFont val="ＭＳ ゴシック"/>
        <family val="3"/>
      </rPr>
      <t>主要国のエネルギー消費諸元の推移</t>
    </r>
  </si>
  <si>
    <r>
      <t>Ⅲ－１－2　</t>
    </r>
    <r>
      <rPr>
        <sz val="14"/>
        <rFont val="ＭＳ ゴシック"/>
        <family val="3"/>
      </rPr>
      <t>主要国のエネルギー消費諸元の推移（続き）</t>
    </r>
  </si>
  <si>
    <r>
      <t xml:space="preserve">       2</t>
    </r>
    <r>
      <rPr>
        <sz val="9"/>
        <rFont val="ＭＳ 明朝"/>
        <family val="1"/>
      </rPr>
      <t>　</t>
    </r>
    <r>
      <rPr>
        <sz val="9"/>
        <rFont val="Arial"/>
        <family val="2"/>
      </rPr>
      <t>2008</t>
    </r>
    <r>
      <rPr>
        <sz val="9"/>
        <rFont val="ＭＳ 明朝"/>
        <family val="1"/>
      </rPr>
      <t>年からの</t>
    </r>
    <r>
      <rPr>
        <sz val="9"/>
        <rFont val="Arial"/>
        <family val="2"/>
      </rPr>
      <t xml:space="preserve">EU </t>
    </r>
    <r>
      <rPr>
        <sz val="9"/>
        <rFont val="ＭＳ 明朝"/>
        <family val="1"/>
      </rPr>
      <t>の対象国は</t>
    </r>
    <r>
      <rPr>
        <sz val="9"/>
        <rFont val="Arial"/>
        <family val="2"/>
      </rPr>
      <t>27</t>
    </r>
    <r>
      <rPr>
        <sz val="9"/>
        <rFont val="ＭＳ 明朝"/>
        <family val="1"/>
      </rPr>
      <t>国である。</t>
    </r>
  </si>
  <si>
    <r>
      <t>(</t>
    </r>
    <r>
      <rPr>
        <sz val="9"/>
        <rFont val="ＭＳ 明朝"/>
        <family val="1"/>
      </rPr>
      <t>資料</t>
    </r>
    <r>
      <rPr>
        <sz val="9"/>
        <rFont val="Arial"/>
        <family val="2"/>
      </rPr>
      <t>)</t>
    </r>
    <r>
      <rPr>
        <sz val="9"/>
        <rFont val="ＭＳ 明朝"/>
        <family val="1"/>
      </rPr>
      <t>　</t>
    </r>
    <r>
      <rPr>
        <sz val="9"/>
        <rFont val="Arial"/>
        <family val="2"/>
      </rPr>
      <t xml:space="preserve">IEA/Energy Balances </t>
    </r>
    <r>
      <rPr>
        <sz val="9"/>
        <rFont val="ＭＳ 明朝"/>
        <family val="1"/>
      </rPr>
      <t>　</t>
    </r>
    <r>
      <rPr>
        <sz val="9"/>
        <rFont val="Arial"/>
        <family val="2"/>
      </rPr>
      <t xml:space="preserve">(IEA </t>
    </r>
    <r>
      <rPr>
        <sz val="9"/>
        <rFont val="ＭＳ 明朝"/>
        <family val="1"/>
      </rPr>
      <t>ホームページ　　</t>
    </r>
    <r>
      <rPr>
        <sz val="9"/>
        <rFont val="Arial"/>
        <family val="2"/>
      </rPr>
      <t>Statistics , Balances by Country/Region</t>
    </r>
    <r>
      <rPr>
        <sz val="9"/>
        <rFont val="ＭＳ 明朝"/>
        <family val="1"/>
      </rPr>
      <t>　サイトより引用</t>
    </r>
    <r>
      <rPr>
        <sz val="9"/>
        <rFont val="Arial"/>
        <family val="2"/>
      </rPr>
      <t>)</t>
    </r>
  </si>
  <si>
    <t>…</t>
  </si>
  <si>
    <t>石油純輸入量</t>
  </si>
  <si>
    <t>製品純輸入量</t>
  </si>
  <si>
    <t>原油純輸入量</t>
  </si>
  <si>
    <t>石油消費量</t>
  </si>
  <si>
    <t>中　　国</t>
  </si>
  <si>
    <t>ロ シ ア</t>
  </si>
  <si>
    <t>カ ナ ダ</t>
  </si>
  <si>
    <t>イタリア</t>
  </si>
  <si>
    <t>フランス</t>
  </si>
  <si>
    <t>ド イ ツ　</t>
  </si>
  <si>
    <t>イギリス</t>
  </si>
  <si>
    <t>アメリカ</t>
  </si>
  <si>
    <t>日　　本</t>
  </si>
  <si>
    <t>2008年</t>
  </si>
  <si>
    <t>2007年</t>
  </si>
  <si>
    <t>(単位：石油換算百万トン)</t>
  </si>
  <si>
    <r>
      <t>Ⅲ－１－3　</t>
    </r>
    <r>
      <rPr>
        <sz val="14"/>
        <rFont val="ＭＳ ゴシック"/>
        <family val="3"/>
      </rPr>
      <t>主要消費国の石油消費量、石油純輸入量の推移</t>
    </r>
  </si>
  <si>
    <r>
      <rPr>
        <sz val="10"/>
        <color indexed="8"/>
        <rFont val="ＭＳ 明朝"/>
        <family val="1"/>
      </rPr>
      <t>資料</t>
    </r>
    <r>
      <rPr>
        <sz val="10"/>
        <color indexed="8"/>
        <rFont val="Arial"/>
        <family val="2"/>
      </rPr>
      <t xml:space="preserve">  BP </t>
    </r>
    <r>
      <rPr>
        <sz val="10"/>
        <color indexed="8"/>
        <rFont val="ＭＳ 明朝"/>
        <family val="1"/>
      </rPr>
      <t>「</t>
    </r>
    <r>
      <rPr>
        <sz val="10"/>
        <color indexed="8"/>
        <rFont val="Arial"/>
        <family val="2"/>
      </rPr>
      <t xml:space="preserve">Statistical Review of World Energy </t>
    </r>
    <r>
      <rPr>
        <sz val="10"/>
        <color indexed="8"/>
        <rFont val="ＭＳ 明朝"/>
        <family val="1"/>
      </rPr>
      <t>」</t>
    </r>
    <r>
      <rPr>
        <sz val="10"/>
        <color indexed="8"/>
        <rFont val="Arial"/>
        <family val="2"/>
      </rPr>
      <t xml:space="preserve"> 2012</t>
    </r>
    <r>
      <rPr>
        <sz val="10"/>
        <color indexed="8"/>
        <rFont val="ＭＳ 明朝"/>
        <family val="1"/>
      </rPr>
      <t>年</t>
    </r>
    <r>
      <rPr>
        <sz val="10"/>
        <color indexed="8"/>
        <rFont val="Arial"/>
        <family val="2"/>
      </rPr>
      <t>6</t>
    </r>
    <r>
      <rPr>
        <sz val="10"/>
        <color indexed="8"/>
        <rFont val="ＭＳ 明朝"/>
        <family val="1"/>
      </rPr>
      <t>月版による。</t>
    </r>
    <r>
      <rPr>
        <sz val="10"/>
        <color indexed="8"/>
        <rFont val="Arial"/>
        <family val="2"/>
      </rPr>
      <t xml:space="preserve">  </t>
    </r>
  </si>
  <si>
    <t>…</t>
  </si>
  <si>
    <t>再生可能エネルギー</t>
  </si>
  <si>
    <t>水 　力（電 力）</t>
  </si>
  <si>
    <t>一次エネルギー</t>
  </si>
  <si>
    <t>2011</t>
  </si>
  <si>
    <t>　　　    　　     　年
　国</t>
  </si>
  <si>
    <t>　　　    　　      　年
　国</t>
  </si>
  <si>
    <t>(%)</t>
  </si>
  <si>
    <t>２．　ア  メ  リ  カ</t>
  </si>
  <si>
    <t>３．　イ  ギ  リ  ス</t>
  </si>
  <si>
    <t>４．　ド    イ    ツ</t>
  </si>
  <si>
    <t>５．　フ  ラ  ン  ス</t>
  </si>
  <si>
    <r>
      <t xml:space="preserve">    </t>
    </r>
    <r>
      <rPr>
        <sz val="9"/>
        <rFont val="ＭＳ 明朝"/>
        <family val="1"/>
      </rPr>
      <t>注</t>
    </r>
    <r>
      <rPr>
        <sz val="9"/>
        <rFont val="Arial"/>
        <family val="2"/>
      </rPr>
      <t>1</t>
    </r>
    <r>
      <rPr>
        <sz val="9"/>
        <rFont val="ＭＳ 明朝"/>
        <family val="1"/>
      </rPr>
      <t>　△は輸出量を示す。</t>
    </r>
  </si>
  <si>
    <t>Ｅ  Ｕ</t>
  </si>
  <si>
    <t>…</t>
  </si>
  <si>
    <t>2009年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</si>
</sst>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;&quot;△ &quot;0.00"/>
    <numFmt numFmtId="178" formatCode="0.00_);[Red]\(0.00\)"/>
    <numFmt numFmtId="179" formatCode="#,##0.00_ "/>
    <numFmt numFmtId="180" formatCode="0.00_ "/>
    <numFmt numFmtId="181" formatCode="0.0_ "/>
    <numFmt numFmtId="182" formatCode="#,##0.0_ "/>
    <numFmt numFmtId="183" formatCode="#,##0.00_);[Red]\(#,##0.00\)"/>
    <numFmt numFmtId="184" formatCode="#,##0_ "/>
    <numFmt numFmtId="185" formatCode="#,##0_);[Red]\(#,##0\)"/>
    <numFmt numFmtId="186" formatCode="#,##0.0_);[Red]\(#,##0.0\)"/>
    <numFmt numFmtId="187" formatCode="####&quot;年&quot;"/>
    <numFmt numFmtId="188" formatCode="#,##0.0;[Red]\-#,##0.0"/>
    <numFmt numFmtId="189" formatCode="#,##0.0"/>
    <numFmt numFmtId="190" formatCode="\(#,###\)"/>
    <numFmt numFmtId="191" formatCode="\(0\)"/>
    <numFmt numFmtId="192" formatCode="#,##0.0_ ;[Red]\-#,##0.0\ "/>
    <numFmt numFmtId="193" formatCode="#,##0_ ;[Red]\-#,##0\ "/>
    <numFmt numFmtId="194" formatCode="\(##,###\)"/>
    <numFmt numFmtId="195" formatCode="0_);[Red]\(0\)"/>
    <numFmt numFmtId="196" formatCode="0.0_);[Red]\(0.0\)"/>
    <numFmt numFmtId="197" formatCode="0;&quot;△ &quot;0"/>
    <numFmt numFmtId="198" formatCode="#\ ###\ ##0_ "/>
    <numFmt numFmtId="199" formatCode="#\ ##0_ "/>
    <numFmt numFmtId="200" formatCode="0.0;&quot;△ &quot;0.0"/>
    <numFmt numFmtId="201" formatCode="#,##0.0\ "/>
    <numFmt numFmtId="202" formatCode="_-* ###0.0_-;\(###0.0\);_-* &quot;–&quot;_-;_-@_-"/>
    <numFmt numFmtId="203" formatCode="_-* ###0_-;\(###0\);_-* &quot;–&quot;_-;_-@_-"/>
    <numFmt numFmtId="204" formatCode="0.0%"/>
    <numFmt numFmtId="205" formatCode="0.0000_ "/>
    <numFmt numFmtId="206" formatCode="0.000_ "/>
    <numFmt numFmtId="207" formatCode="0_ "/>
    <numFmt numFmtId="208" formatCode="\(#,##0.0\)\ "/>
    <numFmt numFmtId="209" formatCode="\(###0.0&quot;%&quot;\)"/>
    <numFmt numFmtId="210" formatCode="\(###.#0\)"/>
    <numFmt numFmtId="211" formatCode="###0.0&quot;%&quot;\ "/>
    <numFmt numFmtId="212" formatCode="###0.0&quot;%&quot;"/>
    <numFmt numFmtId="213" formatCode="&quot;r&quot;\ ###0.0&quot;%&quot;"/>
    <numFmt numFmtId="214" formatCode="&quot;*&quot;\ #,##0.00_ "/>
    <numFmt numFmtId="215" formatCode="&quot;r&quot;\ ####.#0\ "/>
    <numFmt numFmtId="216" formatCode="&quot;r&quot;\ #,###.#0\ "/>
    <numFmt numFmtId="217" formatCode="&quot;r&quot;\ 0.0%"/>
    <numFmt numFmtId="218" formatCode="\(&quot;r &quot;###0.0&quot;%&quot;\)"/>
    <numFmt numFmtId="219" formatCode="\(&quot;r&quot;\ ###.#0\)"/>
    <numFmt numFmtId="220" formatCode="&quot;r&quot;\ ###0.0&quot;%&quot;\ "/>
    <numFmt numFmtId="221" formatCode="#,##0.00\ "/>
    <numFmt numFmtId="222" formatCode="&quot;* &quot;\ 0.00;&quot;* △ &quot;\ 0.00"/>
    <numFmt numFmtId="223" formatCode="#,##0.00;&quot;△ &quot;#,##0.00"/>
    <numFmt numFmtId="224" formatCode="&quot;* &quot;\ 0.00;&quot;* △&quot;\ 0.00"/>
    <numFmt numFmtId="225" formatCode="#,##0;&quot;△ &quot;#,##0"/>
    <numFmt numFmtId="226" formatCode="&quot;r&quot;\ \ 0.00;&quot;r△ &quot;\ \ 0.00"/>
    <numFmt numFmtId="227" formatCode="&quot;r&quot;\ #,##0.00;&quot;r△ &quot;#,##0.00"/>
    <numFmt numFmtId="228" formatCode="&quot;r&quot;\ \ 0.00;&quot;r△ &quot;0.00"/>
    <numFmt numFmtId="229" formatCode="&quot;(平成&quot;##&quot;)&quot;"/>
    <numFmt numFmtId="230" formatCode="&quot;(平成&quot;yy&quot;年&quot;mm&quot;月現在)&quot;"/>
    <numFmt numFmtId="231" formatCode="\(\ ###.#0\)"/>
    <numFmt numFmtId="232" formatCode="\ ####.#0\ "/>
  </numFmts>
  <fonts count="8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color indexed="8"/>
      <name val="ＭＳ ゴシック"/>
      <family val="3"/>
    </font>
    <font>
      <sz val="10.8"/>
      <name val="明朝"/>
      <family val="3"/>
    </font>
    <font>
      <sz val="11"/>
      <name val="ＭＳ 明朝"/>
      <family val="1"/>
    </font>
    <font>
      <sz val="6"/>
      <name val="明朝"/>
      <family val="1"/>
    </font>
    <font>
      <sz val="10.8"/>
      <color indexed="8"/>
      <name val="ＭＳ 明朝"/>
      <family val="1"/>
    </font>
    <font>
      <sz val="10.8"/>
      <name val="ＭＳ 明朝"/>
      <family val="1"/>
    </font>
    <font>
      <sz val="10.8"/>
      <color indexed="8"/>
      <name val="明朝"/>
      <family val="1"/>
    </font>
    <font>
      <sz val="10.8"/>
      <color indexed="8"/>
      <name val="ＭＳ ゴシック"/>
      <family val="3"/>
    </font>
    <font>
      <sz val="10.8"/>
      <name val="ＭＳ ゴシック"/>
      <family val="3"/>
    </font>
    <font>
      <sz val="10"/>
      <color indexed="8"/>
      <name val="ＭＳ 明朝"/>
      <family val="1"/>
    </font>
    <font>
      <sz val="7"/>
      <name val="Arial"/>
      <family val="2"/>
    </font>
    <font>
      <sz val="16"/>
      <color indexed="8"/>
      <name val="ＭＳ 明朝"/>
      <family val="1"/>
    </font>
    <font>
      <sz val="16"/>
      <color indexed="8"/>
      <name val="ＭＳ ゴシック"/>
      <family val="3"/>
    </font>
    <font>
      <sz val="16"/>
      <name val="ＭＳ Ｐ明朝"/>
      <family val="1"/>
    </font>
    <font>
      <sz val="6"/>
      <name val="Arial"/>
      <family val="2"/>
    </font>
    <font>
      <sz val="7.5"/>
      <name val="Arial"/>
      <family val="2"/>
    </font>
    <font>
      <sz val="11"/>
      <name val="ＭＳ ゴシック"/>
      <family val="3"/>
    </font>
    <font>
      <sz val="10"/>
      <color indexed="8"/>
      <name val="Arial"/>
      <family val="2"/>
    </font>
    <font>
      <sz val="11"/>
      <name val="Arial"/>
      <family val="2"/>
    </font>
    <font>
      <sz val="7"/>
      <color indexed="45"/>
      <name val="Arial"/>
      <family val="2"/>
    </font>
    <font>
      <sz val="10"/>
      <name val="Arial"/>
      <family val="2"/>
    </font>
    <font>
      <sz val="10"/>
      <name val="ＭＳ 明朝"/>
      <family val="1"/>
    </font>
    <font>
      <b/>
      <sz val="10"/>
      <name val="Arial"/>
      <family val="2"/>
    </font>
    <font>
      <sz val="10.8"/>
      <name val="Arial"/>
      <family val="2"/>
    </font>
    <font>
      <sz val="8"/>
      <name val="ＭＳ 明朝"/>
      <family val="1"/>
    </font>
    <font>
      <sz val="8"/>
      <name val="Arial"/>
      <family val="2"/>
    </font>
    <font>
      <sz val="8"/>
      <name val="ＭＳ Ｐゴシック"/>
      <family val="3"/>
    </font>
    <font>
      <sz val="8"/>
      <name val="Sylfaen"/>
      <family val="1"/>
    </font>
    <font>
      <sz val="9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9"/>
      <name val="Arial"/>
      <family val="2"/>
    </font>
    <font>
      <sz val="7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8"/>
      <color indexed="30"/>
      <name val="ＭＳ 明朝"/>
      <family val="1"/>
    </font>
    <font>
      <sz val="10.8"/>
      <color indexed="30"/>
      <name val="ＭＳ ゴシック"/>
      <family val="3"/>
    </font>
    <font>
      <sz val="11"/>
      <color indexed="30"/>
      <name val="ＭＳ 明朝"/>
      <family val="1"/>
    </font>
    <font>
      <sz val="10.8"/>
      <color indexed="4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8"/>
      <color rgb="FF0070C0"/>
      <name val="ＭＳ 明朝"/>
      <family val="1"/>
    </font>
    <font>
      <sz val="10.8"/>
      <color rgb="FF0070C0"/>
      <name val="ＭＳ ゴシック"/>
      <family val="3"/>
    </font>
    <font>
      <sz val="11"/>
      <color rgb="FF0070C0"/>
      <name val="ＭＳ 明朝"/>
      <family val="1"/>
    </font>
    <font>
      <sz val="10.8"/>
      <color rgb="FF00B0F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5"/>
      </top>
      <bottom style="thin">
        <color indexed="45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204" fontId="19" fillId="0" borderId="0">
      <alignment horizontal="right" vertical="center"/>
      <protection/>
    </xf>
    <xf numFmtId="0" fontId="14" fillId="0" borderId="0">
      <alignment vertical="center"/>
      <protection/>
    </xf>
    <xf numFmtId="203" fontId="18" fillId="20" borderId="0">
      <alignment horizontal="right" vertical="center"/>
      <protection/>
    </xf>
    <xf numFmtId="204" fontId="14" fillId="0" borderId="0">
      <alignment horizontal="right" vertical="center"/>
      <protection/>
    </xf>
    <xf numFmtId="0" fontId="18" fillId="0" borderId="0">
      <alignment vertical="center"/>
      <protection/>
    </xf>
    <xf numFmtId="202" fontId="23" fillId="0" borderId="1">
      <alignment horizontal="right" vertical="center"/>
      <protection/>
    </xf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9" borderId="3" applyNumberFormat="0" applyFont="0" applyAlignment="0" applyProtection="0"/>
    <xf numFmtId="0" fontId="65" fillId="0" borderId="4" applyNumberFormat="0" applyFill="0" applyAlignment="0" applyProtection="0"/>
    <xf numFmtId="0" fontId="66" fillId="30" borderId="0" applyNumberFormat="0" applyBorder="0" applyAlignment="0" applyProtection="0"/>
    <xf numFmtId="0" fontId="67" fillId="31" borderId="5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31" borderId="10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2" borderId="5" applyNumberFormat="0" applyAlignment="0" applyProtection="0"/>
    <xf numFmtId="0" fontId="2" fillId="0" borderId="0" applyNumberFormat="0" applyFill="0" applyBorder="0" applyAlignment="0" applyProtection="0"/>
    <xf numFmtId="0" fontId="76" fillId="33" borderId="0" applyNumberFormat="0" applyBorder="0" applyAlignment="0" applyProtection="0"/>
  </cellStyleXfs>
  <cellXfs count="264">
    <xf numFmtId="0" fontId="0" fillId="0" borderId="0" xfId="0" applyAlignment="1">
      <alignment vertical="center"/>
    </xf>
    <xf numFmtId="0" fontId="0" fillId="34" borderId="0" xfId="0" applyFill="1" applyAlignment="1">
      <alignment vertical="center"/>
    </xf>
    <xf numFmtId="0" fontId="5" fillId="34" borderId="0" xfId="0" applyFont="1" applyFill="1" applyAlignment="1">
      <alignment vertical="center"/>
    </xf>
    <xf numFmtId="0" fontId="8" fillId="34" borderId="0" xfId="0" applyFont="1" applyFill="1" applyBorder="1" applyAlignment="1" applyProtection="1" quotePrefix="1">
      <alignment vertical="center"/>
      <protection/>
    </xf>
    <xf numFmtId="176" fontId="8" fillId="34" borderId="0" xfId="0" applyNumberFormat="1" applyFont="1" applyFill="1" applyBorder="1" applyAlignment="1" applyProtection="1" quotePrefix="1">
      <alignment vertical="center"/>
      <protection/>
    </xf>
    <xf numFmtId="0" fontId="12" fillId="34" borderId="11" xfId="0" applyFont="1" applyFill="1" applyBorder="1" applyAlignment="1">
      <alignment vertical="center" textRotation="255" wrapText="1"/>
    </xf>
    <xf numFmtId="0" fontId="12" fillId="34" borderId="12" xfId="0" applyFont="1" applyFill="1" applyBorder="1" applyAlignment="1">
      <alignment vertical="center" textRotation="255" wrapText="1"/>
    </xf>
    <xf numFmtId="0" fontId="8" fillId="34" borderId="13" xfId="0" applyFont="1" applyFill="1" applyBorder="1" applyAlignment="1" applyProtection="1">
      <alignment vertical="center"/>
      <protection/>
    </xf>
    <xf numFmtId="0" fontId="0" fillId="34" borderId="14" xfId="0" applyFill="1" applyBorder="1" applyAlignment="1">
      <alignment vertical="center"/>
    </xf>
    <xf numFmtId="186" fontId="8" fillId="34" borderId="15" xfId="0" applyNumberFormat="1" applyFont="1" applyFill="1" applyBorder="1" applyAlignment="1" applyProtection="1" quotePrefix="1">
      <alignment vertical="center"/>
      <protection/>
    </xf>
    <xf numFmtId="186" fontId="8" fillId="34" borderId="16" xfId="0" applyNumberFormat="1" applyFont="1" applyFill="1" applyBorder="1" applyAlignment="1" applyProtection="1" quotePrefix="1">
      <alignment vertical="center"/>
      <protection/>
    </xf>
    <xf numFmtId="186" fontId="8" fillId="34" borderId="17" xfId="0" applyNumberFormat="1" applyFont="1" applyFill="1" applyBorder="1" applyAlignment="1" applyProtection="1" quotePrefix="1">
      <alignment vertical="center"/>
      <protection/>
    </xf>
    <xf numFmtId="0" fontId="8" fillId="34" borderId="11" xfId="0" applyFont="1" applyFill="1" applyBorder="1" applyAlignment="1" applyProtection="1">
      <alignment vertical="distributed" textRotation="255" wrapText="1"/>
      <protection/>
    </xf>
    <xf numFmtId="0" fontId="8" fillId="34" borderId="12" xfId="0" applyFont="1" applyFill="1" applyBorder="1" applyAlignment="1" applyProtection="1">
      <alignment vertical="distributed" textRotation="255" wrapText="1"/>
      <protection/>
    </xf>
    <xf numFmtId="0" fontId="8" fillId="34" borderId="0" xfId="0" applyFont="1" applyFill="1" applyBorder="1" applyAlignment="1" applyProtection="1">
      <alignment vertical="center" wrapText="1"/>
      <protection/>
    </xf>
    <xf numFmtId="0" fontId="10" fillId="34" borderId="0" xfId="0" applyFont="1" applyFill="1" applyBorder="1" applyAlignment="1" applyProtection="1">
      <alignment vertical="center"/>
      <protection/>
    </xf>
    <xf numFmtId="176" fontId="9" fillId="34" borderId="0" xfId="0" applyNumberFormat="1" applyFont="1" applyFill="1" applyBorder="1" applyAlignment="1" applyProtection="1" quotePrefix="1">
      <alignment vertical="center"/>
      <protection/>
    </xf>
    <xf numFmtId="177" fontId="8" fillId="34" borderId="0" xfId="0" applyNumberFormat="1" applyFont="1" applyFill="1" applyBorder="1" applyAlignment="1" applyProtection="1" quotePrefix="1">
      <alignment vertical="center"/>
      <protection/>
    </xf>
    <xf numFmtId="201" fontId="9" fillId="34" borderId="15" xfId="0" applyNumberFormat="1" applyFont="1" applyFill="1" applyBorder="1" applyAlignment="1" applyProtection="1" quotePrefix="1">
      <alignment vertical="center"/>
      <protection/>
    </xf>
    <xf numFmtId="201" fontId="9" fillId="34" borderId="16" xfId="0" applyNumberFormat="1" applyFont="1" applyFill="1" applyBorder="1" applyAlignment="1" applyProtection="1" quotePrefix="1">
      <alignment vertical="center"/>
      <protection/>
    </xf>
    <xf numFmtId="201" fontId="9" fillId="34" borderId="17" xfId="0" applyNumberFormat="1" applyFont="1" applyFill="1" applyBorder="1" applyAlignment="1" applyProtection="1" quotePrefix="1">
      <alignment vertical="center"/>
      <protection/>
    </xf>
    <xf numFmtId="201" fontId="9" fillId="34" borderId="17" xfId="0" applyNumberFormat="1" applyFont="1" applyFill="1" applyBorder="1" applyAlignment="1" applyProtection="1">
      <alignment vertical="center"/>
      <protection/>
    </xf>
    <xf numFmtId="201" fontId="9" fillId="34" borderId="17" xfId="0" applyNumberFormat="1" applyFont="1" applyFill="1" applyBorder="1" applyAlignment="1" applyProtection="1">
      <alignment horizontal="right" vertical="center"/>
      <protection/>
    </xf>
    <xf numFmtId="186" fontId="8" fillId="34" borderId="17" xfId="0" applyNumberFormat="1" applyFont="1" applyFill="1" applyBorder="1" applyAlignment="1" applyProtection="1">
      <alignment horizontal="right" vertical="center"/>
      <protection/>
    </xf>
    <xf numFmtId="201" fontId="6" fillId="34" borderId="14" xfId="0" applyNumberFormat="1" applyFont="1" applyFill="1" applyBorder="1" applyAlignment="1">
      <alignment vertical="center"/>
    </xf>
    <xf numFmtId="201" fontId="8" fillId="34" borderId="14" xfId="0" applyNumberFormat="1" applyFont="1" applyFill="1" applyBorder="1" applyAlignment="1" applyProtection="1">
      <alignment vertical="center"/>
      <protection/>
    </xf>
    <xf numFmtId="201" fontId="9" fillId="34" borderId="15" xfId="0" applyNumberFormat="1" applyFont="1" applyFill="1" applyBorder="1" applyAlignment="1" applyProtection="1">
      <alignment vertical="center"/>
      <protection/>
    </xf>
    <xf numFmtId="201" fontId="9" fillId="34" borderId="16" xfId="0" applyNumberFormat="1" applyFont="1" applyFill="1" applyBorder="1" applyAlignment="1" applyProtection="1">
      <alignment vertical="center"/>
      <protection/>
    </xf>
    <xf numFmtId="186" fontId="8" fillId="34" borderId="0" xfId="0" applyNumberFormat="1" applyFont="1" applyFill="1" applyBorder="1" applyAlignment="1" applyProtection="1" quotePrefix="1">
      <alignment vertical="center"/>
      <protection/>
    </xf>
    <xf numFmtId="0" fontId="8" fillId="34" borderId="18" xfId="0" applyFont="1" applyFill="1" applyBorder="1" applyAlignment="1" applyProtection="1">
      <alignment vertical="distributed" textRotation="255" wrapText="1"/>
      <protection/>
    </xf>
    <xf numFmtId="0" fontId="8" fillId="34" borderId="18" xfId="0" applyFont="1" applyFill="1" applyBorder="1" applyAlignment="1" applyProtection="1">
      <alignment vertical="center"/>
      <protection/>
    </xf>
    <xf numFmtId="201" fontId="8" fillId="34" borderId="18" xfId="0" applyNumberFormat="1" applyFont="1" applyFill="1" applyBorder="1" applyAlignment="1" applyProtection="1">
      <alignment vertical="center"/>
      <protection/>
    </xf>
    <xf numFmtId="201" fontId="9" fillId="34" borderId="18" xfId="0" applyNumberFormat="1" applyFont="1" applyFill="1" applyBorder="1" applyAlignment="1" applyProtection="1" quotePrefix="1">
      <alignment vertical="center"/>
      <protection/>
    </xf>
    <xf numFmtId="201" fontId="9" fillId="34" borderId="18" xfId="0" applyNumberFormat="1" applyFont="1" applyFill="1" applyBorder="1" applyAlignment="1" applyProtection="1">
      <alignment vertical="center"/>
      <protection/>
    </xf>
    <xf numFmtId="0" fontId="8" fillId="34" borderId="19" xfId="0" applyFont="1" applyFill="1" applyBorder="1" applyAlignment="1" applyProtection="1" quotePrefix="1">
      <alignment horizontal="center" vertical="center"/>
      <protection/>
    </xf>
    <xf numFmtId="0" fontId="8" fillId="34" borderId="11" xfId="0" applyFont="1" applyFill="1" applyBorder="1" applyAlignment="1" applyProtection="1">
      <alignment vertical="center"/>
      <protection/>
    </xf>
    <xf numFmtId="201" fontId="8" fillId="34" borderId="20" xfId="0" applyNumberFormat="1" applyFont="1" applyFill="1" applyBorder="1" applyAlignment="1" applyProtection="1">
      <alignment vertical="center"/>
      <protection/>
    </xf>
    <xf numFmtId="201" fontId="9" fillId="34" borderId="19" xfId="0" applyNumberFormat="1" applyFont="1" applyFill="1" applyBorder="1" applyAlignment="1" applyProtection="1" quotePrefix="1">
      <alignment vertical="center"/>
      <protection/>
    </xf>
    <xf numFmtId="201" fontId="9" fillId="34" borderId="19" xfId="0" applyNumberFormat="1" applyFont="1" applyFill="1" applyBorder="1" applyAlignment="1" applyProtection="1">
      <alignment vertical="center"/>
      <protection/>
    </xf>
    <xf numFmtId="0" fontId="8" fillId="34" borderId="14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201" fontId="9" fillId="34" borderId="0" xfId="0" applyNumberFormat="1" applyFont="1" applyFill="1" applyBorder="1" applyAlignment="1" applyProtection="1" quotePrefix="1">
      <alignment vertical="center"/>
      <protection/>
    </xf>
    <xf numFmtId="0" fontId="8" fillId="34" borderId="14" xfId="0" applyFont="1" applyFill="1" applyBorder="1" applyAlignment="1" applyProtection="1" quotePrefix="1">
      <alignment horizontal="center" vertical="center"/>
      <protection/>
    </xf>
    <xf numFmtId="0" fontId="4" fillId="34" borderId="22" xfId="0" applyFont="1" applyFill="1" applyBorder="1" applyAlignment="1" applyProtection="1" quotePrefix="1">
      <alignment vertical="center"/>
      <protection/>
    </xf>
    <xf numFmtId="0" fontId="0" fillId="34" borderId="22" xfId="0" applyFill="1" applyBorder="1" applyAlignment="1">
      <alignment vertical="center"/>
    </xf>
    <xf numFmtId="0" fontId="5" fillId="34" borderId="22" xfId="0" applyFont="1" applyFill="1" applyBorder="1" applyAlignment="1">
      <alignment vertical="center"/>
    </xf>
    <xf numFmtId="0" fontId="6" fillId="34" borderId="22" xfId="0" applyFont="1" applyFill="1" applyBorder="1" applyAlignment="1">
      <alignment vertical="center"/>
    </xf>
    <xf numFmtId="0" fontId="6" fillId="34" borderId="22" xfId="0" applyFont="1" applyFill="1" applyBorder="1" applyAlignment="1">
      <alignment horizontal="right" vertical="center"/>
    </xf>
    <xf numFmtId="0" fontId="22" fillId="34" borderId="0" xfId="0" applyFont="1" applyFill="1" applyAlignment="1">
      <alignment vertical="center"/>
    </xf>
    <xf numFmtId="0" fontId="24" fillId="34" borderId="0" xfId="0" applyFont="1" applyFill="1" applyAlignment="1">
      <alignment vertical="center"/>
    </xf>
    <xf numFmtId="201" fontId="11" fillId="34" borderId="21" xfId="0" applyNumberFormat="1" applyFont="1" applyFill="1" applyBorder="1" applyAlignment="1" applyProtection="1">
      <alignment horizontal="right" vertical="center"/>
      <protection/>
    </xf>
    <xf numFmtId="201" fontId="8" fillId="34" borderId="14" xfId="0" applyNumberFormat="1" applyFont="1" applyFill="1" applyBorder="1" applyAlignment="1" applyProtection="1">
      <alignment horizontal="right" vertical="center"/>
      <protection/>
    </xf>
    <xf numFmtId="201" fontId="9" fillId="34" borderId="16" xfId="0" applyNumberFormat="1" applyFont="1" applyFill="1" applyBorder="1" applyAlignment="1" applyProtection="1" quotePrefix="1">
      <alignment horizontal="right" vertical="center"/>
      <protection/>
    </xf>
    <xf numFmtId="201" fontId="9" fillId="34" borderId="16" xfId="0" applyNumberFormat="1" applyFont="1" applyFill="1" applyBorder="1" applyAlignment="1" applyProtection="1">
      <alignment horizontal="right" vertical="center"/>
      <protection/>
    </xf>
    <xf numFmtId="186" fontId="8" fillId="34" borderId="16" xfId="0" applyNumberFormat="1" applyFont="1" applyFill="1" applyBorder="1" applyAlignment="1" applyProtection="1" quotePrefix="1">
      <alignment horizontal="right" vertical="center"/>
      <protection/>
    </xf>
    <xf numFmtId="186" fontId="8" fillId="34" borderId="16" xfId="0" applyNumberFormat="1" applyFont="1" applyFill="1" applyBorder="1" applyAlignment="1" applyProtection="1">
      <alignment horizontal="right" vertical="center"/>
      <protection/>
    </xf>
    <xf numFmtId="201" fontId="77" fillId="34" borderId="16" xfId="0" applyNumberFormat="1" applyFont="1" applyFill="1" applyBorder="1" applyAlignment="1" applyProtection="1" quotePrefix="1">
      <alignment vertical="center"/>
      <protection/>
    </xf>
    <xf numFmtId="201" fontId="77" fillId="34" borderId="16" xfId="0" applyNumberFormat="1" applyFont="1" applyFill="1" applyBorder="1" applyAlignment="1" applyProtection="1">
      <alignment vertical="center"/>
      <protection/>
    </xf>
    <xf numFmtId="201" fontId="20" fillId="34" borderId="23" xfId="0" applyNumberFormat="1" applyFont="1" applyFill="1" applyBorder="1" applyAlignment="1">
      <alignment vertical="center"/>
    </xf>
    <xf numFmtId="201" fontId="12" fillId="34" borderId="15" xfId="0" applyNumberFormat="1" applyFont="1" applyFill="1" applyBorder="1" applyAlignment="1" applyProtection="1" quotePrefix="1">
      <alignment vertical="center"/>
      <protection/>
    </xf>
    <xf numFmtId="201" fontId="12" fillId="34" borderId="15" xfId="0" applyNumberFormat="1" applyFont="1" applyFill="1" applyBorder="1" applyAlignment="1" applyProtection="1">
      <alignment vertical="center"/>
      <protection/>
    </xf>
    <xf numFmtId="201" fontId="78" fillId="34" borderId="15" xfId="0" applyNumberFormat="1" applyFont="1" applyFill="1" applyBorder="1" applyAlignment="1" applyProtection="1">
      <alignment vertical="center"/>
      <protection/>
    </xf>
    <xf numFmtId="201" fontId="78" fillId="34" borderId="15" xfId="0" applyNumberFormat="1" applyFont="1" applyFill="1" applyBorder="1" applyAlignment="1" applyProtection="1" quotePrefix="1">
      <alignment vertical="center"/>
      <protection/>
    </xf>
    <xf numFmtId="201" fontId="78" fillId="34" borderId="23" xfId="0" applyNumberFormat="1" applyFont="1" applyFill="1" applyBorder="1" applyAlignment="1" applyProtection="1" quotePrefix="1">
      <alignment vertical="center"/>
      <protection/>
    </xf>
    <xf numFmtId="186" fontId="11" fillId="34" borderId="15" xfId="0" applyNumberFormat="1" applyFont="1" applyFill="1" applyBorder="1" applyAlignment="1" applyProtection="1" quotePrefix="1">
      <alignment vertical="center"/>
      <protection/>
    </xf>
    <xf numFmtId="186" fontId="11" fillId="34" borderId="23" xfId="0" applyNumberFormat="1" applyFont="1" applyFill="1" applyBorder="1" applyAlignment="1" applyProtection="1" quotePrefix="1">
      <alignment vertical="center"/>
      <protection/>
    </xf>
    <xf numFmtId="201" fontId="11" fillId="34" borderId="14" xfId="0" applyNumberFormat="1" applyFont="1" applyFill="1" applyBorder="1" applyAlignment="1" applyProtection="1">
      <alignment vertical="center"/>
      <protection/>
    </xf>
    <xf numFmtId="201" fontId="12" fillId="34" borderId="16" xfId="0" applyNumberFormat="1" applyFont="1" applyFill="1" applyBorder="1" applyAlignment="1" applyProtection="1" quotePrefix="1">
      <alignment vertical="center"/>
      <protection/>
    </xf>
    <xf numFmtId="201" fontId="12" fillId="34" borderId="16" xfId="0" applyNumberFormat="1" applyFont="1" applyFill="1" applyBorder="1" applyAlignment="1" applyProtection="1">
      <alignment vertical="center"/>
      <protection/>
    </xf>
    <xf numFmtId="201" fontId="78" fillId="34" borderId="16" xfId="0" applyNumberFormat="1" applyFont="1" applyFill="1" applyBorder="1" applyAlignment="1" applyProtection="1">
      <alignment vertical="center"/>
      <protection/>
    </xf>
    <xf numFmtId="201" fontId="78" fillId="34" borderId="16" xfId="0" applyNumberFormat="1" applyFont="1" applyFill="1" applyBorder="1" applyAlignment="1" applyProtection="1" quotePrefix="1">
      <alignment vertical="center"/>
      <protection/>
    </xf>
    <xf numFmtId="201" fontId="78" fillId="34" borderId="14" xfId="0" applyNumberFormat="1" applyFont="1" applyFill="1" applyBorder="1" applyAlignment="1" applyProtection="1" quotePrefix="1">
      <alignment vertical="center"/>
      <protection/>
    </xf>
    <xf numFmtId="201" fontId="12" fillId="34" borderId="14" xfId="0" applyNumberFormat="1" applyFont="1" applyFill="1" applyBorder="1" applyAlignment="1" applyProtection="1" quotePrefix="1">
      <alignment vertical="center"/>
      <protection/>
    </xf>
    <xf numFmtId="186" fontId="11" fillId="34" borderId="16" xfId="0" applyNumberFormat="1" applyFont="1" applyFill="1" applyBorder="1" applyAlignment="1" applyProtection="1" quotePrefix="1">
      <alignment vertical="center"/>
      <protection/>
    </xf>
    <xf numFmtId="186" fontId="11" fillId="34" borderId="14" xfId="0" applyNumberFormat="1" applyFont="1" applyFill="1" applyBorder="1" applyAlignment="1" applyProtection="1" quotePrefix="1">
      <alignment vertical="center"/>
      <protection/>
    </xf>
    <xf numFmtId="201" fontId="12" fillId="34" borderId="17" xfId="0" applyNumberFormat="1" applyFont="1" applyFill="1" applyBorder="1" applyAlignment="1" applyProtection="1" quotePrefix="1">
      <alignment vertical="center"/>
      <protection/>
    </xf>
    <xf numFmtId="186" fontId="11" fillId="34" borderId="17" xfId="0" applyNumberFormat="1" applyFont="1" applyFill="1" applyBorder="1" applyAlignment="1" applyProtection="1" quotePrefix="1">
      <alignment vertical="center"/>
      <protection/>
    </xf>
    <xf numFmtId="186" fontId="11" fillId="34" borderId="21" xfId="0" applyNumberFormat="1" applyFont="1" applyFill="1" applyBorder="1" applyAlignment="1" applyProtection="1" quotePrefix="1">
      <alignment vertical="center"/>
      <protection/>
    </xf>
    <xf numFmtId="201" fontId="77" fillId="34" borderId="14" xfId="0" applyNumberFormat="1" applyFont="1" applyFill="1" applyBorder="1" applyAlignment="1" applyProtection="1" quotePrefix="1">
      <alignment vertical="center"/>
      <protection/>
    </xf>
    <xf numFmtId="201" fontId="9" fillId="34" borderId="14" xfId="0" applyNumberFormat="1" applyFont="1" applyFill="1" applyBorder="1" applyAlignment="1" applyProtection="1" quotePrefix="1">
      <alignment vertical="center"/>
      <protection/>
    </xf>
    <xf numFmtId="201" fontId="8" fillId="34" borderId="21" xfId="0" applyNumberFormat="1" applyFont="1" applyFill="1" applyBorder="1" applyAlignment="1" applyProtection="1">
      <alignment horizontal="right" vertical="center"/>
      <protection/>
    </xf>
    <xf numFmtId="201" fontId="9" fillId="34" borderId="21" xfId="0" applyNumberFormat="1" applyFont="1" applyFill="1" applyBorder="1" applyAlignment="1" applyProtection="1" quotePrefix="1">
      <alignment vertical="center"/>
      <protection/>
    </xf>
    <xf numFmtId="201" fontId="9" fillId="34" borderId="14" xfId="0" applyNumberFormat="1" applyFont="1" applyFill="1" applyBorder="1" applyAlignment="1" applyProtection="1">
      <alignment vertical="center"/>
      <protection/>
    </xf>
    <xf numFmtId="201" fontId="79" fillId="34" borderId="14" xfId="0" applyNumberFormat="1" applyFont="1" applyFill="1" applyBorder="1" applyAlignment="1">
      <alignment vertical="center"/>
    </xf>
    <xf numFmtId="201" fontId="77" fillId="34" borderId="15" xfId="0" applyNumberFormat="1" applyFont="1" applyFill="1" applyBorder="1" applyAlignment="1" applyProtection="1" quotePrefix="1">
      <alignment vertical="center"/>
      <protection/>
    </xf>
    <xf numFmtId="201" fontId="77" fillId="34" borderId="15" xfId="0" applyNumberFormat="1" applyFont="1" applyFill="1" applyBorder="1" applyAlignment="1" applyProtection="1">
      <alignment vertical="center"/>
      <protection/>
    </xf>
    <xf numFmtId="201" fontId="77" fillId="34" borderId="19" xfId="0" applyNumberFormat="1" applyFont="1" applyFill="1" applyBorder="1" applyAlignment="1" applyProtection="1">
      <alignment vertical="center"/>
      <protection/>
    </xf>
    <xf numFmtId="201" fontId="77" fillId="34" borderId="19" xfId="0" applyNumberFormat="1" applyFont="1" applyFill="1" applyBorder="1" applyAlignment="1" applyProtection="1" quotePrefix="1">
      <alignment vertical="center"/>
      <protection/>
    </xf>
    <xf numFmtId="201" fontId="77" fillId="34" borderId="17" xfId="0" applyNumberFormat="1" applyFont="1" applyFill="1" applyBorder="1" applyAlignment="1" applyProtection="1" quotePrefix="1">
      <alignment vertical="center"/>
      <protection/>
    </xf>
    <xf numFmtId="186" fontId="8" fillId="34" borderId="21" xfId="0" applyNumberFormat="1" applyFont="1" applyFill="1" applyBorder="1" applyAlignment="1" applyProtection="1" quotePrefix="1">
      <alignment vertical="center"/>
      <protection/>
    </xf>
    <xf numFmtId="0" fontId="27" fillId="34" borderId="0" xfId="0" applyFont="1" applyFill="1" applyAlignment="1">
      <alignment vertical="center"/>
    </xf>
    <xf numFmtId="0" fontId="21" fillId="34" borderId="0" xfId="0" applyNumberFormat="1" applyFont="1" applyFill="1" applyBorder="1" applyAlignment="1" applyProtection="1">
      <alignment vertical="center"/>
      <protection/>
    </xf>
    <xf numFmtId="0" fontId="24" fillId="34" borderId="0" xfId="0" applyNumberFormat="1" applyFont="1" applyFill="1" applyAlignment="1">
      <alignment vertical="center"/>
    </xf>
    <xf numFmtId="0" fontId="24" fillId="34" borderId="0" xfId="0" applyNumberFormat="1" applyFont="1" applyFill="1" applyBorder="1" applyAlignment="1">
      <alignment vertical="center"/>
    </xf>
    <xf numFmtId="0" fontId="24" fillId="34" borderId="0" xfId="35" applyNumberFormat="1" applyFont="1" applyFill="1" applyBorder="1" applyAlignment="1">
      <alignment vertical="center"/>
      <protection/>
    </xf>
    <xf numFmtId="0" fontId="26" fillId="34" borderId="0" xfId="35" applyNumberFormat="1" applyFont="1" applyFill="1" applyBorder="1" applyAlignment="1">
      <alignment vertical="center"/>
      <protection/>
    </xf>
    <xf numFmtId="0" fontId="15" fillId="34" borderId="0" xfId="0" applyFont="1" applyFill="1" applyBorder="1" applyAlignment="1" applyProtection="1">
      <alignment horizontal="center" vertical="center"/>
      <protection/>
    </xf>
    <xf numFmtId="0" fontId="17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6" fillId="34" borderId="0" xfId="0" applyNumberFormat="1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6" fillId="34" borderId="0" xfId="0" applyNumberFormat="1" applyFont="1" applyFill="1" applyAlignment="1">
      <alignment vertical="center"/>
    </xf>
    <xf numFmtId="0" fontId="29" fillId="34" borderId="0" xfId="0" applyFont="1" applyFill="1" applyAlignment="1">
      <alignment horizontal="left" vertical="center"/>
    </xf>
    <xf numFmtId="0" fontId="25" fillId="34" borderId="0" xfId="48" applyNumberFormat="1" applyFont="1" applyFill="1" applyBorder="1" applyAlignment="1">
      <alignment vertical="center"/>
    </xf>
    <xf numFmtId="0" fontId="32" fillId="34" borderId="0" xfId="0" applyFont="1" applyFill="1" applyBorder="1" applyAlignment="1">
      <alignment horizontal="right" vertical="center"/>
    </xf>
    <xf numFmtId="0" fontId="32" fillId="34" borderId="0" xfId="0" applyFont="1" applyFill="1" applyBorder="1" applyAlignment="1">
      <alignment vertical="center"/>
    </xf>
    <xf numFmtId="204" fontId="25" fillId="34" borderId="17" xfId="48" applyNumberFormat="1" applyFont="1" applyFill="1" applyBorder="1" applyAlignment="1">
      <alignment vertical="center"/>
    </xf>
    <xf numFmtId="0" fontId="32" fillId="34" borderId="21" xfId="0" applyFont="1" applyFill="1" applyBorder="1" applyAlignment="1">
      <alignment horizontal="right" vertical="center"/>
    </xf>
    <xf numFmtId="0" fontId="32" fillId="34" borderId="12" xfId="0" applyFont="1" applyFill="1" applyBorder="1" applyAlignment="1">
      <alignment vertical="center"/>
    </xf>
    <xf numFmtId="209" fontId="25" fillId="34" borderId="16" xfId="0" applyNumberFormat="1" applyFont="1" applyFill="1" applyBorder="1" applyAlignment="1">
      <alignment vertical="center"/>
    </xf>
    <xf numFmtId="0" fontId="32" fillId="34" borderId="14" xfId="0" applyFont="1" applyFill="1" applyBorder="1" applyAlignment="1">
      <alignment horizontal="right" vertical="center"/>
    </xf>
    <xf numFmtId="210" fontId="25" fillId="34" borderId="16" xfId="0" applyNumberFormat="1" applyFont="1" applyFill="1" applyBorder="1" applyAlignment="1">
      <alignment vertical="center"/>
    </xf>
    <xf numFmtId="178" fontId="25" fillId="34" borderId="16" xfId="0" applyNumberFormat="1" applyFont="1" applyFill="1" applyBorder="1" applyAlignment="1">
      <alignment vertical="center"/>
    </xf>
    <xf numFmtId="212" fontId="25" fillId="34" borderId="16" xfId="48" applyNumberFormat="1" applyFont="1" applyFill="1" applyBorder="1" applyAlignment="1">
      <alignment vertical="center"/>
    </xf>
    <xf numFmtId="0" fontId="32" fillId="34" borderId="11" xfId="0" applyFont="1" applyFill="1" applyBorder="1" applyAlignment="1">
      <alignment horizontal="left" vertical="center"/>
    </xf>
    <xf numFmtId="178" fontId="25" fillId="34" borderId="17" xfId="0" applyNumberFormat="1" applyFont="1" applyFill="1" applyBorder="1" applyAlignment="1">
      <alignment vertical="center"/>
    </xf>
    <xf numFmtId="0" fontId="32" fillId="34" borderId="21" xfId="0" applyFont="1" applyFill="1" applyBorder="1" applyAlignment="1">
      <alignment vertical="center"/>
    </xf>
    <xf numFmtId="0" fontId="32" fillId="34" borderId="12" xfId="0" applyFont="1" applyFill="1" applyBorder="1" applyAlignment="1">
      <alignment horizontal="left" vertical="center"/>
    </xf>
    <xf numFmtId="178" fontId="25" fillId="34" borderId="15" xfId="0" applyNumberFormat="1" applyFont="1" applyFill="1" applyBorder="1" applyAlignment="1">
      <alignment vertical="center"/>
    </xf>
    <xf numFmtId="0" fontId="32" fillId="34" borderId="23" xfId="0" applyFont="1" applyFill="1" applyBorder="1" applyAlignment="1">
      <alignment vertical="center"/>
    </xf>
    <xf numFmtId="0" fontId="32" fillId="34" borderId="13" xfId="0" applyFont="1" applyFill="1" applyBorder="1" applyAlignment="1">
      <alignment horizontal="left" vertical="center"/>
    </xf>
    <xf numFmtId="0" fontId="25" fillId="34" borderId="19" xfId="0" applyFont="1" applyFill="1" applyBorder="1" applyAlignment="1">
      <alignment horizontal="center" vertical="center"/>
    </xf>
    <xf numFmtId="0" fontId="25" fillId="34" borderId="24" xfId="0" applyFont="1" applyFill="1" applyBorder="1" applyAlignment="1">
      <alignment horizontal="distributed" vertical="center"/>
    </xf>
    <xf numFmtId="0" fontId="6" fillId="34" borderId="24" xfId="0" applyFont="1" applyFill="1" applyBorder="1" applyAlignment="1">
      <alignment vertical="center"/>
    </xf>
    <xf numFmtId="0" fontId="33" fillId="34" borderId="0" xfId="0" applyFont="1" applyFill="1" applyAlignment="1">
      <alignment vertical="center"/>
    </xf>
    <xf numFmtId="0" fontId="33" fillId="34" borderId="0" xfId="0" applyNumberFormat="1" applyFont="1" applyFill="1" applyAlignment="1">
      <alignment vertical="center"/>
    </xf>
    <xf numFmtId="204" fontId="25" fillId="34" borderId="0" xfId="48" applyNumberFormat="1" applyFont="1" applyFill="1" applyBorder="1" applyAlignment="1">
      <alignment vertical="center"/>
    </xf>
    <xf numFmtId="212" fontId="6" fillId="34" borderId="0" xfId="0" applyNumberFormat="1" applyFont="1" applyFill="1" applyAlignment="1">
      <alignment vertical="center"/>
    </xf>
    <xf numFmtId="216" fontId="25" fillId="34" borderId="16" xfId="0" applyNumberFormat="1" applyFont="1" applyFill="1" applyBorder="1" applyAlignment="1">
      <alignment vertical="center"/>
    </xf>
    <xf numFmtId="211" fontId="25" fillId="34" borderId="16" xfId="48" applyNumberFormat="1" applyFont="1" applyFill="1" applyBorder="1" applyAlignment="1">
      <alignment vertical="center"/>
    </xf>
    <xf numFmtId="217" fontId="25" fillId="34" borderId="0" xfId="48" applyNumberFormat="1" applyFont="1" applyFill="1" applyBorder="1" applyAlignment="1">
      <alignment vertical="center"/>
    </xf>
    <xf numFmtId="217" fontId="25" fillId="34" borderId="17" xfId="48" applyNumberFormat="1" applyFont="1" applyFill="1" applyBorder="1" applyAlignment="1">
      <alignment vertical="center"/>
    </xf>
    <xf numFmtId="214" fontId="25" fillId="34" borderId="17" xfId="0" applyNumberFormat="1" applyFont="1" applyFill="1" applyBorder="1" applyAlignment="1">
      <alignment vertical="center"/>
    </xf>
    <xf numFmtId="214" fontId="25" fillId="34" borderId="16" xfId="0" applyNumberFormat="1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212" fontId="25" fillId="34" borderId="17" xfId="48" applyNumberFormat="1" applyFont="1" applyFill="1" applyBorder="1" applyAlignment="1">
      <alignment vertical="center"/>
    </xf>
    <xf numFmtId="212" fontId="25" fillId="34" borderId="16" xfId="0" applyNumberFormat="1" applyFont="1" applyFill="1" applyBorder="1" applyAlignment="1">
      <alignment vertical="center"/>
    </xf>
    <xf numFmtId="221" fontId="25" fillId="34" borderId="17" xfId="0" applyNumberFormat="1" applyFont="1" applyFill="1" applyBorder="1" applyAlignment="1">
      <alignment vertical="center"/>
    </xf>
    <xf numFmtId="221" fontId="25" fillId="34" borderId="16" xfId="0" applyNumberFormat="1" applyFont="1" applyFill="1" applyBorder="1" applyAlignment="1">
      <alignment vertical="center"/>
    </xf>
    <xf numFmtId="221" fontId="25" fillId="34" borderId="15" xfId="0" applyNumberFormat="1" applyFont="1" applyFill="1" applyBorder="1" applyAlignment="1">
      <alignment vertical="center"/>
    </xf>
    <xf numFmtId="222" fontId="6" fillId="34" borderId="0" xfId="0" applyNumberFormat="1" applyFont="1" applyFill="1" applyAlignment="1">
      <alignment vertical="center"/>
    </xf>
    <xf numFmtId="223" fontId="6" fillId="34" borderId="0" xfId="0" applyNumberFormat="1" applyFont="1" applyFill="1" applyAlignment="1">
      <alignment vertical="center"/>
    </xf>
    <xf numFmtId="224" fontId="6" fillId="34" borderId="0" xfId="0" applyNumberFormat="1" applyFont="1" applyFill="1" applyAlignment="1">
      <alignment vertical="center"/>
    </xf>
    <xf numFmtId="0" fontId="32" fillId="34" borderId="0" xfId="0" applyFont="1" applyFill="1" applyAlignment="1">
      <alignment vertical="center"/>
    </xf>
    <xf numFmtId="0" fontId="32" fillId="34" borderId="0" xfId="0" applyNumberFormat="1" applyFont="1" applyFill="1" applyAlignment="1">
      <alignment vertical="center"/>
    </xf>
    <xf numFmtId="224" fontId="32" fillId="34" borderId="0" xfId="0" applyNumberFormat="1" applyFont="1" applyFill="1" applyAlignment="1">
      <alignment vertical="center"/>
    </xf>
    <xf numFmtId="223" fontId="32" fillId="34" borderId="0" xfId="0" applyNumberFormat="1" applyFont="1" applyFill="1" applyAlignment="1">
      <alignment vertical="center"/>
    </xf>
    <xf numFmtId="0" fontId="35" fillId="34" borderId="0" xfId="0" applyFont="1" applyFill="1" applyAlignment="1">
      <alignment vertical="center"/>
    </xf>
    <xf numFmtId="0" fontId="35" fillId="34" borderId="0" xfId="0" applyFont="1" applyFill="1" applyBorder="1" applyAlignment="1">
      <alignment vertical="center"/>
    </xf>
    <xf numFmtId="225" fontId="32" fillId="34" borderId="0" xfId="0" applyNumberFormat="1" applyFont="1" applyFill="1" applyAlignment="1">
      <alignment vertical="center"/>
    </xf>
    <xf numFmtId="223" fontId="25" fillId="34" borderId="17" xfId="0" applyNumberFormat="1" applyFont="1" applyFill="1" applyBorder="1" applyAlignment="1">
      <alignment horizontal="right" vertical="center"/>
    </xf>
    <xf numFmtId="177" fontId="25" fillId="34" borderId="17" xfId="0" applyNumberFormat="1" applyFont="1" applyFill="1" applyBorder="1" applyAlignment="1">
      <alignment horizontal="right" vertical="center"/>
    </xf>
    <xf numFmtId="177" fontId="25" fillId="34" borderId="17" xfId="0" applyNumberFormat="1" applyFont="1" applyFill="1" applyBorder="1" applyAlignment="1">
      <alignment vertical="center"/>
    </xf>
    <xf numFmtId="0" fontId="25" fillId="34" borderId="17" xfId="0" applyFont="1" applyFill="1" applyBorder="1" applyAlignment="1">
      <alignment horizontal="distributed" vertical="center"/>
    </xf>
    <xf numFmtId="223" fontId="25" fillId="34" borderId="16" xfId="0" applyNumberFormat="1" applyFont="1" applyFill="1" applyBorder="1" applyAlignment="1">
      <alignment horizontal="right" vertical="center"/>
    </xf>
    <xf numFmtId="177" fontId="25" fillId="34" borderId="16" xfId="0" applyNumberFormat="1" applyFont="1" applyFill="1" applyBorder="1" applyAlignment="1">
      <alignment horizontal="right" vertical="center"/>
    </xf>
    <xf numFmtId="177" fontId="25" fillId="34" borderId="16" xfId="0" applyNumberFormat="1" applyFont="1" applyFill="1" applyBorder="1" applyAlignment="1">
      <alignment vertical="center"/>
    </xf>
    <xf numFmtId="0" fontId="25" fillId="34" borderId="16" xfId="0" applyFont="1" applyFill="1" applyBorder="1" applyAlignment="1">
      <alignment horizontal="distributed" vertical="center"/>
    </xf>
    <xf numFmtId="223" fontId="25" fillId="34" borderId="15" xfId="0" applyNumberFormat="1" applyFont="1" applyFill="1" applyBorder="1" applyAlignment="1">
      <alignment horizontal="right" vertical="center"/>
    </xf>
    <xf numFmtId="177" fontId="25" fillId="34" borderId="15" xfId="0" applyNumberFormat="1" applyFont="1" applyFill="1" applyBorder="1" applyAlignment="1">
      <alignment horizontal="right" vertical="center"/>
    </xf>
    <xf numFmtId="177" fontId="25" fillId="34" borderId="15" xfId="0" applyNumberFormat="1" applyFont="1" applyFill="1" applyBorder="1" applyAlignment="1">
      <alignment vertical="center"/>
    </xf>
    <xf numFmtId="0" fontId="25" fillId="34" borderId="15" xfId="0" applyFont="1" applyFill="1" applyBorder="1" applyAlignment="1">
      <alignment horizontal="distributed" vertical="center"/>
    </xf>
    <xf numFmtId="180" fontId="6" fillId="34" borderId="0" xfId="0" applyNumberFormat="1" applyFont="1" applyFill="1" applyAlignment="1">
      <alignment vertical="center"/>
    </xf>
    <xf numFmtId="223" fontId="25" fillId="34" borderId="17" xfId="0" applyNumberFormat="1" applyFont="1" applyFill="1" applyBorder="1" applyAlignment="1">
      <alignment vertical="center"/>
    </xf>
    <xf numFmtId="223" fontId="25" fillId="34" borderId="16" xfId="0" applyNumberFormat="1" applyFont="1" applyFill="1" applyBorder="1" applyAlignment="1">
      <alignment vertical="center"/>
    </xf>
    <xf numFmtId="223" fontId="25" fillId="34" borderId="15" xfId="0" applyNumberFormat="1" applyFont="1" applyFill="1" applyBorder="1" applyAlignment="1">
      <alignment vertical="center"/>
    </xf>
    <xf numFmtId="229" fontId="36" fillId="34" borderId="0" xfId="0" applyNumberFormat="1" applyFont="1" applyFill="1" applyAlignment="1">
      <alignment vertical="top"/>
    </xf>
    <xf numFmtId="0" fontId="36" fillId="34" borderId="0" xfId="0" applyNumberFormat="1" applyFont="1" applyFill="1" applyAlignment="1">
      <alignment vertical="top"/>
    </xf>
    <xf numFmtId="229" fontId="36" fillId="34" borderId="16" xfId="0" applyNumberFormat="1" applyFont="1" applyFill="1" applyBorder="1" applyAlignment="1">
      <alignment horizontal="center" vertical="top"/>
    </xf>
    <xf numFmtId="229" fontId="36" fillId="34" borderId="14" xfId="0" applyNumberFormat="1" applyFont="1" applyFill="1" applyBorder="1" applyAlignment="1">
      <alignment vertical="top"/>
    </xf>
    <xf numFmtId="229" fontId="36" fillId="34" borderId="11" xfId="0" applyNumberFormat="1" applyFont="1" applyFill="1" applyBorder="1" applyAlignment="1">
      <alignment vertical="top"/>
    </xf>
    <xf numFmtId="0" fontId="6" fillId="34" borderId="0" xfId="0" applyFont="1" applyFill="1" applyAlignment="1">
      <alignment/>
    </xf>
    <xf numFmtId="0" fontId="6" fillId="34" borderId="0" xfId="0" applyNumberFormat="1" applyFont="1" applyFill="1" applyAlignment="1">
      <alignment/>
    </xf>
    <xf numFmtId="223" fontId="25" fillId="34" borderId="15" xfId="0" applyNumberFormat="1" applyFont="1" applyFill="1" applyBorder="1" applyAlignment="1">
      <alignment horizontal="center"/>
    </xf>
    <xf numFmtId="187" fontId="25" fillId="34" borderId="15" xfId="0" applyNumberFormat="1" applyFont="1" applyFill="1" applyBorder="1" applyAlignment="1">
      <alignment horizontal="center"/>
    </xf>
    <xf numFmtId="0" fontId="25" fillId="34" borderId="23" xfId="0" applyFont="1" applyFill="1" applyBorder="1" applyAlignment="1">
      <alignment/>
    </xf>
    <xf numFmtId="0" fontId="25" fillId="34" borderId="13" xfId="0" applyFont="1" applyFill="1" applyBorder="1" applyAlignment="1">
      <alignment/>
    </xf>
    <xf numFmtId="222" fontId="32" fillId="34" borderId="0" xfId="0" applyNumberFormat="1" applyFont="1" applyFill="1" applyAlignment="1">
      <alignment horizontal="right" vertical="center"/>
    </xf>
    <xf numFmtId="0" fontId="32" fillId="34" borderId="0" xfId="0" applyFont="1" applyFill="1" applyAlignment="1">
      <alignment horizontal="right" vertical="center"/>
    </xf>
    <xf numFmtId="0" fontId="37" fillId="34" borderId="0" xfId="0" applyFont="1" applyFill="1" applyAlignment="1">
      <alignment vertical="center"/>
    </xf>
    <xf numFmtId="0" fontId="38" fillId="34" borderId="0" xfId="0" applyFont="1" applyFill="1" applyAlignment="1">
      <alignment vertical="center"/>
    </xf>
    <xf numFmtId="0" fontId="33" fillId="34" borderId="0" xfId="0" applyFont="1" applyFill="1" applyAlignment="1">
      <alignment horizontal="center" vertical="center"/>
    </xf>
    <xf numFmtId="0" fontId="32" fillId="34" borderId="11" xfId="0" applyFont="1" applyFill="1" applyBorder="1" applyAlignment="1">
      <alignment vertical="center"/>
    </xf>
    <xf numFmtId="0" fontId="32" fillId="34" borderId="14" xfId="0" applyFont="1" applyFill="1" applyBorder="1" applyAlignment="1">
      <alignment vertical="center"/>
    </xf>
    <xf numFmtId="201" fontId="77" fillId="34" borderId="17" xfId="0" applyNumberFormat="1" applyFont="1" applyFill="1" applyBorder="1" applyAlignment="1" applyProtection="1">
      <alignment vertical="center"/>
      <protection/>
    </xf>
    <xf numFmtId="201" fontId="80" fillId="34" borderId="16" xfId="0" applyNumberFormat="1" applyFont="1" applyFill="1" applyBorder="1" applyAlignment="1" applyProtection="1" quotePrefix="1">
      <alignment vertical="center"/>
      <protection/>
    </xf>
    <xf numFmtId="201" fontId="77" fillId="34" borderId="17" xfId="0" applyNumberFormat="1" applyFont="1" applyFill="1" applyBorder="1" applyAlignment="1" applyProtection="1">
      <alignment horizontal="right" vertical="center"/>
      <protection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9" fillId="34" borderId="12" xfId="0" applyFont="1" applyFill="1" applyBorder="1" applyAlignment="1" applyProtection="1">
      <alignment vertical="distributed" textRotation="255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9" fillId="34" borderId="11" xfId="0" applyFont="1" applyFill="1" applyBorder="1" applyAlignment="1" applyProtection="1">
      <alignment vertical="distributed" textRotation="255" wrapText="1"/>
      <protection/>
    </xf>
    <xf numFmtId="201" fontId="77" fillId="34" borderId="14" xfId="0" applyNumberFormat="1" applyFont="1" applyFill="1" applyBorder="1" applyAlignment="1" applyProtection="1">
      <alignment vertical="center"/>
      <protection/>
    </xf>
    <xf numFmtId="0" fontId="0" fillId="34" borderId="14" xfId="0" applyFont="1" applyFill="1" applyBorder="1" applyAlignment="1">
      <alignment vertical="center"/>
    </xf>
    <xf numFmtId="0" fontId="9" fillId="34" borderId="13" xfId="0" applyFont="1" applyFill="1" applyBorder="1" applyAlignment="1" applyProtection="1">
      <alignment vertical="center"/>
      <protection/>
    </xf>
    <xf numFmtId="201" fontId="77" fillId="34" borderId="21" xfId="0" applyNumberFormat="1" applyFont="1" applyFill="1" applyBorder="1" applyAlignment="1" applyProtection="1" quotePrefix="1">
      <alignment vertical="center"/>
      <protection/>
    </xf>
    <xf numFmtId="201" fontId="78" fillId="34" borderId="21" xfId="0" applyNumberFormat="1" applyFont="1" applyFill="1" applyBorder="1" applyAlignment="1" applyProtection="1">
      <alignment horizontal="right" vertical="center"/>
      <protection/>
    </xf>
    <xf numFmtId="0" fontId="9" fillId="34" borderId="12" xfId="0" applyFont="1" applyFill="1" applyBorder="1" applyAlignment="1" applyProtection="1" quotePrefix="1">
      <alignment vertical="distributed" textRotation="255" wrapText="1"/>
      <protection/>
    </xf>
    <xf numFmtId="0" fontId="9" fillId="34" borderId="11" xfId="0" applyFont="1" applyFill="1" applyBorder="1" applyAlignment="1" applyProtection="1" quotePrefix="1">
      <alignment vertical="distributed" textRotation="255" wrapText="1"/>
      <protection/>
    </xf>
    <xf numFmtId="0" fontId="9" fillId="34" borderId="11" xfId="0" applyFont="1" applyFill="1" applyBorder="1" applyAlignment="1" applyProtection="1">
      <alignment vertical="center"/>
      <protection/>
    </xf>
    <xf numFmtId="201" fontId="78" fillId="34" borderId="17" xfId="0" applyNumberFormat="1" applyFont="1" applyFill="1" applyBorder="1" applyAlignment="1" applyProtection="1" quotePrefix="1">
      <alignment vertical="center"/>
      <protection/>
    </xf>
    <xf numFmtId="201" fontId="78" fillId="34" borderId="21" xfId="0" applyNumberFormat="1" applyFont="1" applyFill="1" applyBorder="1" applyAlignment="1" applyProtection="1" quotePrefix="1">
      <alignment vertical="center"/>
      <protection/>
    </xf>
    <xf numFmtId="0" fontId="12" fillId="34" borderId="21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0" fillId="34" borderId="23" xfId="0" applyFont="1" applyFill="1" applyBorder="1" applyAlignment="1">
      <alignment vertical="center"/>
    </xf>
    <xf numFmtId="0" fontId="12" fillId="34" borderId="13" xfId="0" applyFont="1" applyFill="1" applyBorder="1" applyAlignment="1" applyProtection="1">
      <alignment vertical="center"/>
      <protection/>
    </xf>
    <xf numFmtId="49" fontId="9" fillId="34" borderId="16" xfId="0" applyNumberFormat="1" applyFont="1" applyFill="1" applyBorder="1" applyAlignment="1" applyProtection="1">
      <alignment horizontal="center" vertical="center"/>
      <protection/>
    </xf>
    <xf numFmtId="49" fontId="9" fillId="34" borderId="17" xfId="0" applyNumberFormat="1" applyFont="1" applyFill="1" applyBorder="1" applyAlignment="1" applyProtection="1">
      <alignment horizontal="center" vertical="center"/>
      <protection/>
    </xf>
    <xf numFmtId="49" fontId="9" fillId="34" borderId="11" xfId="0" applyNumberFormat="1" applyFont="1" applyFill="1" applyBorder="1" applyAlignment="1" applyProtection="1">
      <alignment horizontal="center" vertical="center"/>
      <protection/>
    </xf>
    <xf numFmtId="49" fontId="9" fillId="34" borderId="12" xfId="0" applyNumberFormat="1" applyFont="1" applyFill="1" applyBorder="1" applyAlignment="1" applyProtection="1">
      <alignment horizontal="center" vertical="center"/>
      <protection/>
    </xf>
    <xf numFmtId="0" fontId="9" fillId="34" borderId="15" xfId="0" applyFont="1" applyFill="1" applyBorder="1" applyAlignment="1" applyProtection="1">
      <alignment vertical="distributed" textRotation="255" wrapText="1"/>
      <protection/>
    </xf>
    <xf numFmtId="0" fontId="9" fillId="34" borderId="16" xfId="0" applyFont="1" applyFill="1" applyBorder="1" applyAlignment="1" applyProtection="1" quotePrefix="1">
      <alignment vertical="distributed" textRotation="255" wrapText="1"/>
      <protection/>
    </xf>
    <xf numFmtId="0" fontId="9" fillId="34" borderId="17" xfId="0" applyFont="1" applyFill="1" applyBorder="1" applyAlignment="1" applyProtection="1" quotePrefix="1">
      <alignment vertical="distributed" textRotation="255" wrapText="1"/>
      <protection/>
    </xf>
    <xf numFmtId="0" fontId="13" fillId="34" borderId="16" xfId="0" applyFont="1" applyFill="1" applyBorder="1" applyAlignment="1" applyProtection="1">
      <alignment horizontal="center" vertical="center" wrapText="1"/>
      <protection/>
    </xf>
    <xf numFmtId="0" fontId="13" fillId="34" borderId="17" xfId="0" applyFont="1" applyFill="1" applyBorder="1" applyAlignment="1" applyProtection="1" quotePrefix="1">
      <alignment horizontal="center" vertical="center" wrapText="1"/>
      <protection/>
    </xf>
    <xf numFmtId="0" fontId="9" fillId="34" borderId="16" xfId="0" applyFont="1" applyFill="1" applyBorder="1" applyAlignment="1" applyProtection="1">
      <alignment vertical="distributed" textRotation="255" wrapText="1"/>
      <protection/>
    </xf>
    <xf numFmtId="0" fontId="9" fillId="34" borderId="17" xfId="0" applyFont="1" applyFill="1" applyBorder="1" applyAlignment="1" applyProtection="1">
      <alignment vertical="distributed" textRotation="255" wrapText="1"/>
      <protection/>
    </xf>
    <xf numFmtId="0" fontId="15" fillId="34" borderId="0" xfId="0" applyFont="1" applyFill="1" applyBorder="1" applyAlignment="1" applyProtection="1">
      <alignment horizontal="center" vertical="center"/>
      <protection/>
    </xf>
    <xf numFmtId="0" fontId="17" fillId="34" borderId="0" xfId="0" applyFont="1" applyFill="1" applyAlignment="1">
      <alignment horizontal="center" vertical="center"/>
    </xf>
    <xf numFmtId="0" fontId="12" fillId="34" borderId="15" xfId="0" applyFont="1" applyFill="1" applyBorder="1" applyAlignment="1" applyProtection="1">
      <alignment vertical="center" textRotation="255" wrapText="1"/>
      <protection/>
    </xf>
    <xf numFmtId="0" fontId="12" fillId="34" borderId="16" xfId="0" applyFont="1" applyFill="1" applyBorder="1" applyAlignment="1">
      <alignment vertical="center" textRotation="255" wrapText="1"/>
    </xf>
    <xf numFmtId="0" fontId="12" fillId="34" borderId="17" xfId="0" applyFont="1" applyFill="1" applyBorder="1" applyAlignment="1">
      <alignment vertical="center" textRotation="255" wrapText="1"/>
    </xf>
    <xf numFmtId="49" fontId="9" fillId="34" borderId="25" xfId="0" applyNumberFormat="1" applyFont="1" applyFill="1" applyBorder="1" applyAlignment="1" applyProtection="1">
      <alignment horizontal="center" vertical="center"/>
      <protection/>
    </xf>
    <xf numFmtId="49" fontId="6" fillId="34" borderId="17" xfId="0" applyNumberFormat="1" applyFont="1" applyFill="1" applyBorder="1" applyAlignment="1">
      <alignment horizontal="center" vertical="center"/>
    </xf>
    <xf numFmtId="49" fontId="6" fillId="34" borderId="12" xfId="0" applyNumberFormat="1" applyFont="1" applyFill="1" applyBorder="1" applyAlignment="1">
      <alignment horizontal="center" vertical="center"/>
    </xf>
    <xf numFmtId="49" fontId="9" fillId="34" borderId="0" xfId="0" applyNumberFormat="1" applyFont="1" applyFill="1" applyBorder="1" applyAlignment="1" applyProtection="1">
      <alignment horizontal="center" vertical="center"/>
      <protection/>
    </xf>
    <xf numFmtId="49" fontId="6" fillId="34" borderId="24" xfId="0" applyNumberFormat="1" applyFont="1" applyFill="1" applyBorder="1" applyAlignment="1">
      <alignment horizontal="center" vertical="center"/>
    </xf>
    <xf numFmtId="0" fontId="9" fillId="34" borderId="26" xfId="0" applyFont="1" applyFill="1" applyBorder="1" applyAlignment="1" applyProtection="1">
      <alignment vertical="center" wrapText="1"/>
      <protection/>
    </xf>
    <xf numFmtId="0" fontId="9" fillId="34" borderId="27" xfId="0" applyFont="1" applyFill="1" applyBorder="1" applyAlignment="1" applyProtection="1">
      <alignment vertical="center" wrapText="1"/>
      <protection/>
    </xf>
    <xf numFmtId="0" fontId="9" fillId="34" borderId="28" xfId="0" applyFont="1" applyFill="1" applyBorder="1" applyAlignment="1" applyProtection="1" quotePrefix="1">
      <alignment vertical="center"/>
      <protection/>
    </xf>
    <xf numFmtId="0" fontId="9" fillId="34" borderId="29" xfId="0" applyFont="1" applyFill="1" applyBorder="1" applyAlignment="1" applyProtection="1" quotePrefix="1">
      <alignment vertical="center"/>
      <protection/>
    </xf>
    <xf numFmtId="0" fontId="9" fillId="34" borderId="30" xfId="0" applyFont="1" applyFill="1" applyBorder="1" applyAlignment="1" applyProtection="1" quotePrefix="1">
      <alignment vertical="center"/>
      <protection/>
    </xf>
    <xf numFmtId="0" fontId="9" fillId="34" borderId="31" xfId="0" applyFont="1" applyFill="1" applyBorder="1" applyAlignment="1" applyProtection="1" quotePrefix="1">
      <alignment vertical="center"/>
      <protection/>
    </xf>
    <xf numFmtId="0" fontId="8" fillId="34" borderId="26" xfId="0" applyFont="1" applyFill="1" applyBorder="1" applyAlignment="1" applyProtection="1">
      <alignment vertical="center" wrapText="1"/>
      <protection/>
    </xf>
    <xf numFmtId="0" fontId="8" fillId="34" borderId="27" xfId="0" applyFont="1" applyFill="1" applyBorder="1" applyAlignment="1" applyProtection="1">
      <alignment vertical="center" wrapText="1"/>
      <protection/>
    </xf>
    <xf numFmtId="0" fontId="8" fillId="34" borderId="28" xfId="0" applyFont="1" applyFill="1" applyBorder="1" applyAlignment="1" applyProtection="1" quotePrefix="1">
      <alignment vertical="center"/>
      <protection/>
    </xf>
    <xf numFmtId="0" fontId="8" fillId="34" borderId="29" xfId="0" applyFont="1" applyFill="1" applyBorder="1" applyAlignment="1" applyProtection="1" quotePrefix="1">
      <alignment vertical="center"/>
      <protection/>
    </xf>
    <xf numFmtId="0" fontId="8" fillId="34" borderId="30" xfId="0" applyFont="1" applyFill="1" applyBorder="1" applyAlignment="1" applyProtection="1" quotePrefix="1">
      <alignment vertical="center"/>
      <protection/>
    </xf>
    <xf numFmtId="0" fontId="8" fillId="34" borderId="31" xfId="0" applyFont="1" applyFill="1" applyBorder="1" applyAlignment="1" applyProtection="1" quotePrefix="1">
      <alignment vertical="center"/>
      <protection/>
    </xf>
    <xf numFmtId="0" fontId="8" fillId="34" borderId="15" xfId="0" applyFont="1" applyFill="1" applyBorder="1" applyAlignment="1" applyProtection="1">
      <alignment vertical="distributed" textRotation="255" wrapText="1"/>
      <protection/>
    </xf>
    <xf numFmtId="0" fontId="8" fillId="34" borderId="16" xfId="0" applyFont="1" applyFill="1" applyBorder="1" applyAlignment="1" applyProtection="1">
      <alignment vertical="distributed" textRotation="255" wrapText="1"/>
      <protection/>
    </xf>
    <xf numFmtId="0" fontId="8" fillId="34" borderId="17" xfId="0" applyFont="1" applyFill="1" applyBorder="1" applyAlignment="1" applyProtection="1">
      <alignment vertical="distributed" textRotation="255" wrapText="1"/>
      <protection/>
    </xf>
    <xf numFmtId="0" fontId="8" fillId="34" borderId="16" xfId="0" applyFont="1" applyFill="1" applyBorder="1" applyAlignment="1" applyProtection="1" quotePrefix="1">
      <alignment horizontal="center" vertical="center"/>
      <protection/>
    </xf>
    <xf numFmtId="0" fontId="6" fillId="34" borderId="17" xfId="0" applyFont="1" applyFill="1" applyBorder="1" applyAlignment="1">
      <alignment vertical="center"/>
    </xf>
    <xf numFmtId="49" fontId="6" fillId="34" borderId="32" xfId="0" applyNumberFormat="1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8" fillId="34" borderId="33" xfId="0" applyFont="1" applyFill="1" applyBorder="1" applyAlignment="1" applyProtection="1">
      <alignment vertical="distributed"/>
      <protection/>
    </xf>
    <xf numFmtId="0" fontId="0" fillId="34" borderId="34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32" fillId="34" borderId="11" xfId="0" applyFont="1" applyFill="1" applyBorder="1" applyAlignment="1">
      <alignment vertical="center"/>
    </xf>
    <xf numFmtId="0" fontId="32" fillId="34" borderId="14" xfId="0" applyFont="1" applyFill="1" applyBorder="1" applyAlignment="1">
      <alignment vertical="center"/>
    </xf>
    <xf numFmtId="0" fontId="32" fillId="34" borderId="24" xfId="0" applyFont="1" applyFill="1" applyBorder="1" applyAlignment="1">
      <alignment vertical="center"/>
    </xf>
    <xf numFmtId="0" fontId="32" fillId="34" borderId="33" xfId="0" applyFont="1" applyFill="1" applyBorder="1" applyAlignment="1">
      <alignment horizontal="center" vertical="center"/>
    </xf>
    <xf numFmtId="0" fontId="32" fillId="34" borderId="20" xfId="0" applyFont="1" applyFill="1" applyBorder="1" applyAlignment="1">
      <alignment horizontal="center" vertical="center"/>
    </xf>
    <xf numFmtId="0" fontId="25" fillId="34" borderId="16" xfId="0" applyFont="1" applyFill="1" applyBorder="1" applyAlignment="1">
      <alignment horizontal="center" vertical="center" textRotation="255"/>
    </xf>
    <xf numFmtId="0" fontId="25" fillId="34" borderId="17" xfId="0" applyFont="1" applyFill="1" applyBorder="1" applyAlignment="1">
      <alignment horizontal="center" vertical="center" textRotation="255"/>
    </xf>
    <xf numFmtId="0" fontId="25" fillId="34" borderId="15" xfId="0" applyFont="1" applyFill="1" applyBorder="1" applyAlignment="1">
      <alignment horizontal="center" vertical="center" textRotation="255"/>
    </xf>
    <xf numFmtId="230" fontId="0" fillId="0" borderId="0" xfId="0" applyNumberFormat="1" applyAlignment="1">
      <alignment vertical="center"/>
    </xf>
    <xf numFmtId="230" fontId="28" fillId="34" borderId="0" xfId="0" applyNumberFormat="1" applyFont="1" applyFill="1" applyAlignment="1">
      <alignment vertical="center"/>
    </xf>
    <xf numFmtId="178" fontId="25" fillId="34" borderId="16" xfId="0" applyNumberFormat="1" applyFont="1" applyFill="1" applyBorder="1" applyAlignment="1">
      <alignment horizontal="right" vertical="center"/>
    </xf>
    <xf numFmtId="231" fontId="25" fillId="34" borderId="16" xfId="0" applyNumberFormat="1" applyFont="1" applyFill="1" applyBorder="1" applyAlignment="1">
      <alignment vertical="center"/>
    </xf>
    <xf numFmtId="232" fontId="25" fillId="34" borderId="17" xfId="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230" fontId="0" fillId="0" borderId="0" xfId="0" applyNumberFormat="1" applyAlignment="1">
      <alignment vertical="top"/>
    </xf>
    <xf numFmtId="230" fontId="28" fillId="34" borderId="0" xfId="0" applyNumberFormat="1" applyFont="1" applyFill="1" applyAlignment="1">
      <alignment vertical="top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15c_Previous year %" xfId="33"/>
    <cellStyle name="X01_Table text" xfId="34"/>
    <cellStyle name="X03_Col head general" xfId="35"/>
    <cellStyle name="X06_Figs %" xfId="36"/>
    <cellStyle name="X07_Notes" xfId="37"/>
    <cellStyle name="X12_Total Figs 1 dec 2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タイトル" xfId="45"/>
    <cellStyle name="チェック セル" xfId="46"/>
    <cellStyle name="どちらでもない" xfId="47"/>
    <cellStyle name="Percent" xfId="48"/>
    <cellStyle name="Hyperlink" xfId="49"/>
    <cellStyle name="メモ" xfId="50"/>
    <cellStyle name="リンク セル" xfId="51"/>
    <cellStyle name="悪い" xfId="52"/>
    <cellStyle name="計算" xfId="53"/>
    <cellStyle name="警告文" xfId="54"/>
    <cellStyle name="Comma [0]" xfId="55"/>
    <cellStyle name="Comma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0</xdr:row>
      <xdr:rowOff>133350</xdr:rowOff>
    </xdr:from>
    <xdr:to>
      <xdr:col>12</xdr:col>
      <xdr:colOff>800100</xdr:colOff>
      <xdr:row>1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476500" y="133350"/>
          <a:ext cx="51149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Ⅲ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－１－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主要国のエネルギー消費量の推移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"/>
  <sheetViews>
    <sheetView tabSelected="1" zoomScale="80" zoomScaleNormal="80" zoomScaleSheetLayoutView="75" zoomScalePageLayoutView="0" workbookViewId="0" topLeftCell="A1">
      <selection activeCell="A3" sqref="A3"/>
    </sheetView>
  </sheetViews>
  <sheetFormatPr defaultColWidth="9.00390625" defaultRowHeight="21" customHeight="1"/>
  <cols>
    <col min="1" max="1" width="5.50390625" style="1" customWidth="1"/>
    <col min="2" max="2" width="2.50390625" style="1" customWidth="1"/>
    <col min="3" max="3" width="18.625" style="1" customWidth="1"/>
    <col min="4" max="4" width="12.50390625" style="1" customWidth="1"/>
    <col min="5" max="8" width="12.50390625" style="2" hidden="1" customWidth="1"/>
    <col min="9" max="15" width="12.50390625" style="2" customWidth="1"/>
    <col min="16" max="16" width="9.125" style="1" customWidth="1"/>
    <col min="17" max="17" width="9.625" style="1" customWidth="1"/>
    <col min="18" max="19" width="6.25390625" style="1" customWidth="1"/>
    <col min="20" max="16384" width="9.00390625" style="1" customWidth="1"/>
  </cols>
  <sheetData>
    <row r="1" spans="1:17" ht="36.75" customHeight="1">
      <c r="A1" s="96"/>
      <c r="B1" s="96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17" ht="16.5" customHeight="1">
      <c r="A2" s="96"/>
      <c r="B2" s="96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17" ht="19.5" customHeight="1" thickBot="1">
      <c r="A3" s="43"/>
      <c r="B3" s="43"/>
      <c r="C3" s="44"/>
      <c r="D3" s="44"/>
      <c r="E3" s="45"/>
      <c r="F3" s="45"/>
      <c r="G3" s="45"/>
      <c r="H3" s="45"/>
      <c r="I3" s="46"/>
      <c r="J3" s="46"/>
      <c r="K3" s="46"/>
      <c r="L3" s="46"/>
      <c r="M3" s="45"/>
      <c r="N3" s="47" t="s">
        <v>1</v>
      </c>
      <c r="O3" s="45"/>
      <c r="P3" s="46"/>
      <c r="Q3" s="47"/>
    </row>
    <row r="4" spans="1:19" ht="15.75" customHeight="1" thickTop="1">
      <c r="A4" s="226" t="s">
        <v>89</v>
      </c>
      <c r="B4" s="227"/>
      <c r="C4" s="228"/>
      <c r="D4" s="241">
        <v>2000</v>
      </c>
      <c r="E4" s="205" t="s">
        <v>16</v>
      </c>
      <c r="F4" s="205" t="s">
        <v>17</v>
      </c>
      <c r="G4" s="205" t="s">
        <v>18</v>
      </c>
      <c r="H4" s="205" t="s">
        <v>19</v>
      </c>
      <c r="I4" s="207" t="s">
        <v>20</v>
      </c>
      <c r="J4" s="207" t="s">
        <v>21</v>
      </c>
      <c r="K4" s="205" t="s">
        <v>22</v>
      </c>
      <c r="L4" s="205" t="s">
        <v>23</v>
      </c>
      <c r="M4" s="207" t="s">
        <v>33</v>
      </c>
      <c r="N4" s="221" t="s">
        <v>35</v>
      </c>
      <c r="O4" s="243" t="s">
        <v>87</v>
      </c>
      <c r="P4" s="42" t="s">
        <v>0</v>
      </c>
      <c r="Q4" s="212" t="s">
        <v>31</v>
      </c>
      <c r="R4" s="3" t="s">
        <v>0</v>
      </c>
      <c r="S4" s="3"/>
    </row>
    <row r="5" spans="1:19" ht="42" customHeight="1">
      <c r="A5" s="229"/>
      <c r="B5" s="230"/>
      <c r="C5" s="231"/>
      <c r="D5" s="242"/>
      <c r="E5" s="206"/>
      <c r="F5" s="206"/>
      <c r="G5" s="206"/>
      <c r="H5" s="206"/>
      <c r="I5" s="208"/>
      <c r="J5" s="208"/>
      <c r="K5" s="206"/>
      <c r="L5" s="222"/>
      <c r="M5" s="223"/>
      <c r="N5" s="222"/>
      <c r="O5" s="244"/>
      <c r="P5" s="34" t="s">
        <v>11</v>
      </c>
      <c r="Q5" s="213"/>
      <c r="R5" s="3" t="s">
        <v>0</v>
      </c>
      <c r="S5" s="3"/>
    </row>
    <row r="6" spans="1:19" ht="25.5" customHeight="1">
      <c r="A6" s="218" t="s">
        <v>2</v>
      </c>
      <c r="B6" s="204" t="s">
        <v>3</v>
      </c>
      <c r="C6" s="203"/>
      <c r="D6" s="58">
        <v>510.2</v>
      </c>
      <c r="E6" s="59">
        <v>508.7</v>
      </c>
      <c r="F6" s="59">
        <v>505.7</v>
      </c>
      <c r="G6" s="60">
        <v>506.2</v>
      </c>
      <c r="H6" s="60">
        <v>517</v>
      </c>
      <c r="I6" s="61">
        <v>527.1</v>
      </c>
      <c r="J6" s="62">
        <v>527.6</v>
      </c>
      <c r="K6" s="62">
        <v>522.9</v>
      </c>
      <c r="L6" s="63">
        <v>515.3</v>
      </c>
      <c r="M6" s="63">
        <v>474</v>
      </c>
      <c r="N6" s="62">
        <v>503</v>
      </c>
      <c r="O6" s="59">
        <v>477.6</v>
      </c>
      <c r="P6" s="64">
        <f aca="true" t="shared" si="0" ref="P6:P12">ROUND((O6/$O$6)*100,3)</f>
        <v>100</v>
      </c>
      <c r="Q6" s="65">
        <f aca="true" t="shared" si="1" ref="Q6:Q40">ROUND((O6/N6)*100,3)</f>
        <v>94.95</v>
      </c>
      <c r="R6" s="4"/>
      <c r="S6" s="3"/>
    </row>
    <row r="7" spans="1:19" ht="25.5" customHeight="1">
      <c r="A7" s="219"/>
      <c r="B7" s="5"/>
      <c r="C7" s="202" t="s">
        <v>12</v>
      </c>
      <c r="D7" s="66">
        <v>255.5</v>
      </c>
      <c r="E7" s="67">
        <v>247.5</v>
      </c>
      <c r="F7" s="67">
        <v>243.6</v>
      </c>
      <c r="G7" s="67">
        <v>248.9</v>
      </c>
      <c r="H7" s="68">
        <v>241.1</v>
      </c>
      <c r="I7" s="69">
        <v>244.4</v>
      </c>
      <c r="J7" s="69">
        <v>237.1</v>
      </c>
      <c r="K7" s="70">
        <v>228.7</v>
      </c>
      <c r="L7" s="71">
        <v>220.9</v>
      </c>
      <c r="M7" s="71">
        <v>198.3</v>
      </c>
      <c r="N7" s="70">
        <v>200.3</v>
      </c>
      <c r="O7" s="67">
        <v>201.4</v>
      </c>
      <c r="P7" s="73">
        <f t="shared" si="0"/>
        <v>42.169</v>
      </c>
      <c r="Q7" s="74">
        <f t="shared" si="1"/>
        <v>100.549</v>
      </c>
      <c r="R7" s="3" t="s">
        <v>0</v>
      </c>
      <c r="S7" s="3"/>
    </row>
    <row r="8" spans="1:19" ht="25.5" customHeight="1">
      <c r="A8" s="219"/>
      <c r="B8" s="5"/>
      <c r="C8" s="202" t="s">
        <v>13</v>
      </c>
      <c r="D8" s="66">
        <v>65.1</v>
      </c>
      <c r="E8" s="67">
        <v>66.8</v>
      </c>
      <c r="F8" s="67">
        <v>65.4</v>
      </c>
      <c r="G8" s="68">
        <v>71.8</v>
      </c>
      <c r="H8" s="68">
        <v>69.3</v>
      </c>
      <c r="I8" s="68">
        <v>70.7</v>
      </c>
      <c r="J8" s="67">
        <v>75.4</v>
      </c>
      <c r="K8" s="67">
        <v>81.2</v>
      </c>
      <c r="L8" s="72">
        <v>84.4</v>
      </c>
      <c r="M8" s="72">
        <v>78.7</v>
      </c>
      <c r="N8" s="67">
        <v>85.1</v>
      </c>
      <c r="O8" s="67">
        <v>95</v>
      </c>
      <c r="P8" s="73">
        <f t="shared" si="0"/>
        <v>19.891</v>
      </c>
      <c r="Q8" s="74">
        <f t="shared" si="1"/>
        <v>111.633</v>
      </c>
      <c r="R8" s="3" t="s">
        <v>0</v>
      </c>
      <c r="S8" s="3"/>
    </row>
    <row r="9" spans="1:19" ht="25.5" customHeight="1">
      <c r="A9" s="219"/>
      <c r="B9" s="5"/>
      <c r="C9" s="202" t="s">
        <v>14</v>
      </c>
      <c r="D9" s="66">
        <v>98.9</v>
      </c>
      <c r="E9" s="67">
        <v>103</v>
      </c>
      <c r="F9" s="67">
        <v>106.6</v>
      </c>
      <c r="G9" s="67">
        <v>112.2</v>
      </c>
      <c r="H9" s="67">
        <v>120.8</v>
      </c>
      <c r="I9" s="67">
        <v>121.3</v>
      </c>
      <c r="J9" s="67">
        <v>119.1</v>
      </c>
      <c r="K9" s="67">
        <v>125.3</v>
      </c>
      <c r="L9" s="72">
        <v>128.7</v>
      </c>
      <c r="M9" s="72">
        <v>108.8</v>
      </c>
      <c r="N9" s="67">
        <v>123.7</v>
      </c>
      <c r="O9" s="67">
        <v>117.7</v>
      </c>
      <c r="P9" s="73">
        <f t="shared" si="0"/>
        <v>24.644</v>
      </c>
      <c r="Q9" s="74">
        <f t="shared" si="1"/>
        <v>95.15</v>
      </c>
      <c r="R9" s="3" t="s">
        <v>0</v>
      </c>
      <c r="S9" s="3"/>
    </row>
    <row r="10" spans="1:19" ht="25.5" customHeight="1">
      <c r="A10" s="219"/>
      <c r="B10" s="5"/>
      <c r="C10" s="202" t="s">
        <v>25</v>
      </c>
      <c r="D10" s="66">
        <v>18.5</v>
      </c>
      <c r="E10" s="67">
        <v>18.6</v>
      </c>
      <c r="F10" s="67">
        <v>18.9</v>
      </c>
      <c r="G10" s="67">
        <v>21.1</v>
      </c>
      <c r="H10" s="67">
        <v>21.1</v>
      </c>
      <c r="I10" s="68">
        <v>17.9</v>
      </c>
      <c r="J10" s="67">
        <v>20.4</v>
      </c>
      <c r="K10" s="67">
        <v>17.5</v>
      </c>
      <c r="L10" s="72">
        <v>17.5</v>
      </c>
      <c r="M10" s="71">
        <v>16.4</v>
      </c>
      <c r="N10" s="70">
        <v>20.6</v>
      </c>
      <c r="O10" s="67">
        <v>19.2</v>
      </c>
      <c r="P10" s="73">
        <f t="shared" si="0"/>
        <v>4.02</v>
      </c>
      <c r="Q10" s="74">
        <f t="shared" si="1"/>
        <v>93.204</v>
      </c>
      <c r="R10" s="3" t="s">
        <v>0</v>
      </c>
      <c r="S10" s="3"/>
    </row>
    <row r="11" spans="1:19" ht="25.5" customHeight="1">
      <c r="A11" s="219"/>
      <c r="B11" s="5"/>
      <c r="C11" s="202" t="s">
        <v>15</v>
      </c>
      <c r="D11" s="66">
        <v>72.3</v>
      </c>
      <c r="E11" s="67">
        <v>72.7</v>
      </c>
      <c r="F11" s="67">
        <v>71.3</v>
      </c>
      <c r="G11" s="67">
        <v>52.1</v>
      </c>
      <c r="H11" s="67">
        <v>64.7</v>
      </c>
      <c r="I11" s="67">
        <v>66.3</v>
      </c>
      <c r="J11" s="67">
        <v>68.9</v>
      </c>
      <c r="K11" s="67">
        <v>63.1</v>
      </c>
      <c r="L11" s="72">
        <v>57</v>
      </c>
      <c r="M11" s="67">
        <v>65</v>
      </c>
      <c r="N11" s="67">
        <v>66.2</v>
      </c>
      <c r="O11" s="67">
        <v>36.9</v>
      </c>
      <c r="P11" s="73">
        <f t="shared" si="0"/>
        <v>7.726</v>
      </c>
      <c r="Q11" s="74">
        <f t="shared" si="1"/>
        <v>55.74</v>
      </c>
      <c r="R11" s="3"/>
      <c r="S11" s="3"/>
    </row>
    <row r="12" spans="1:19" ht="25.5" customHeight="1">
      <c r="A12" s="220"/>
      <c r="B12" s="6"/>
      <c r="C12" s="201" t="s">
        <v>38</v>
      </c>
      <c r="D12" s="50" t="s">
        <v>36</v>
      </c>
      <c r="E12" s="75"/>
      <c r="F12" s="75"/>
      <c r="G12" s="75"/>
      <c r="H12" s="75"/>
      <c r="I12" s="199">
        <v>6.5</v>
      </c>
      <c r="J12" s="199">
        <v>6.6</v>
      </c>
      <c r="K12" s="199">
        <v>6.9</v>
      </c>
      <c r="L12" s="200">
        <v>6.8</v>
      </c>
      <c r="M12" s="199">
        <v>6.8</v>
      </c>
      <c r="N12" s="199">
        <v>7.2</v>
      </c>
      <c r="O12" s="75">
        <v>7.4</v>
      </c>
      <c r="P12" s="76">
        <f t="shared" si="0"/>
        <v>1.549</v>
      </c>
      <c r="Q12" s="77">
        <f t="shared" si="1"/>
        <v>102.778</v>
      </c>
      <c r="R12" s="3" t="s">
        <v>0</v>
      </c>
      <c r="S12" s="3"/>
    </row>
    <row r="13" spans="1:19" ht="25.5" customHeight="1">
      <c r="A13" s="214" t="s">
        <v>4</v>
      </c>
      <c r="B13" s="198" t="s">
        <v>3</v>
      </c>
      <c r="C13" s="192"/>
      <c r="D13" s="24">
        <v>2309.5</v>
      </c>
      <c r="E13" s="19">
        <v>2254.9</v>
      </c>
      <c r="F13" s="19">
        <v>2289.2</v>
      </c>
      <c r="G13" s="27">
        <v>2295</v>
      </c>
      <c r="H13" s="27">
        <v>2341.4</v>
      </c>
      <c r="I13" s="27">
        <v>2351.2</v>
      </c>
      <c r="J13" s="19">
        <v>2332.7</v>
      </c>
      <c r="K13" s="19">
        <v>2372.7</v>
      </c>
      <c r="L13" s="79">
        <v>2320.2</v>
      </c>
      <c r="M13" s="78">
        <v>2205.9</v>
      </c>
      <c r="N13" s="56">
        <v>2277.9</v>
      </c>
      <c r="O13" s="19">
        <v>2269.3</v>
      </c>
      <c r="P13" s="10">
        <f aca="true" t="shared" si="2" ref="P13:P19">ROUND((O13/$O$13)*100,3)</f>
        <v>100</v>
      </c>
      <c r="Q13" s="10">
        <f t="shared" si="1"/>
        <v>99.622</v>
      </c>
      <c r="R13" s="3" t="s">
        <v>0</v>
      </c>
      <c r="S13" s="3"/>
    </row>
    <row r="14" spans="1:19" ht="25.5" customHeight="1">
      <c r="A14" s="210"/>
      <c r="B14" s="197"/>
      <c r="C14" s="189" t="s">
        <v>12</v>
      </c>
      <c r="D14" s="25">
        <v>897.6</v>
      </c>
      <c r="E14" s="19">
        <v>896.1</v>
      </c>
      <c r="F14" s="19">
        <v>897.4</v>
      </c>
      <c r="G14" s="19">
        <v>912.3</v>
      </c>
      <c r="H14" s="27">
        <v>948.8</v>
      </c>
      <c r="I14" s="27">
        <v>939.8</v>
      </c>
      <c r="J14" s="19">
        <v>930.7</v>
      </c>
      <c r="K14" s="19">
        <v>928.8</v>
      </c>
      <c r="L14" s="79">
        <v>875.8</v>
      </c>
      <c r="M14" s="79">
        <v>833.2</v>
      </c>
      <c r="N14" s="56">
        <v>849.9</v>
      </c>
      <c r="O14" s="19">
        <v>833.6</v>
      </c>
      <c r="P14" s="10">
        <f t="shared" si="2"/>
        <v>36.734</v>
      </c>
      <c r="Q14" s="10">
        <f t="shared" si="1"/>
        <v>98.082</v>
      </c>
      <c r="R14" s="3" t="s">
        <v>0</v>
      </c>
      <c r="S14" s="3"/>
    </row>
    <row r="15" spans="1:19" ht="25.5" customHeight="1">
      <c r="A15" s="210"/>
      <c r="B15" s="197"/>
      <c r="C15" s="189" t="s">
        <v>13</v>
      </c>
      <c r="D15" s="25">
        <v>600.4</v>
      </c>
      <c r="E15" s="19">
        <v>573.9</v>
      </c>
      <c r="F15" s="19">
        <v>593.7</v>
      </c>
      <c r="G15" s="27">
        <v>575.3</v>
      </c>
      <c r="H15" s="27">
        <v>577.3</v>
      </c>
      <c r="I15" s="27">
        <v>568.5</v>
      </c>
      <c r="J15" s="19">
        <v>560</v>
      </c>
      <c r="K15" s="19">
        <v>597.3</v>
      </c>
      <c r="L15" s="78">
        <v>600.6</v>
      </c>
      <c r="M15" s="78">
        <v>590.1</v>
      </c>
      <c r="N15" s="56">
        <v>611.2</v>
      </c>
      <c r="O15" s="19">
        <v>626</v>
      </c>
      <c r="P15" s="10">
        <f t="shared" si="2"/>
        <v>27.586</v>
      </c>
      <c r="Q15" s="10">
        <f t="shared" si="1"/>
        <v>102.421</v>
      </c>
      <c r="R15" s="3" t="s">
        <v>0</v>
      </c>
      <c r="S15" s="3"/>
    </row>
    <row r="16" spans="1:19" ht="25.5" customHeight="1">
      <c r="A16" s="210"/>
      <c r="B16" s="197"/>
      <c r="C16" s="189" t="s">
        <v>14</v>
      </c>
      <c r="D16" s="25">
        <v>569</v>
      </c>
      <c r="E16" s="19">
        <v>552.2</v>
      </c>
      <c r="F16" s="19">
        <v>552</v>
      </c>
      <c r="G16" s="19">
        <v>562.5</v>
      </c>
      <c r="H16" s="27">
        <v>566.1</v>
      </c>
      <c r="I16" s="19">
        <v>574.2</v>
      </c>
      <c r="J16" s="19">
        <v>565.7</v>
      </c>
      <c r="K16" s="19">
        <v>573.3</v>
      </c>
      <c r="L16" s="79">
        <v>564.1</v>
      </c>
      <c r="M16" s="79">
        <v>496.2</v>
      </c>
      <c r="N16" s="56">
        <v>526.1</v>
      </c>
      <c r="O16" s="19">
        <v>501.9</v>
      </c>
      <c r="P16" s="10">
        <f t="shared" si="2"/>
        <v>22.117</v>
      </c>
      <c r="Q16" s="10">
        <f t="shared" si="1"/>
        <v>95.4</v>
      </c>
      <c r="R16" s="3" t="s">
        <v>0</v>
      </c>
      <c r="S16" s="3"/>
    </row>
    <row r="17" spans="1:19" ht="25.5" customHeight="1">
      <c r="A17" s="210"/>
      <c r="B17" s="197"/>
      <c r="C17" s="189" t="s">
        <v>25</v>
      </c>
      <c r="D17" s="25">
        <v>63</v>
      </c>
      <c r="E17" s="19">
        <v>49.6</v>
      </c>
      <c r="F17" s="19">
        <v>60.4</v>
      </c>
      <c r="G17" s="27">
        <v>63</v>
      </c>
      <c r="H17" s="27">
        <v>61.3</v>
      </c>
      <c r="I17" s="27">
        <v>61.8</v>
      </c>
      <c r="J17" s="19">
        <v>66.1</v>
      </c>
      <c r="K17" s="19">
        <v>56.6</v>
      </c>
      <c r="L17" s="79">
        <v>58.2</v>
      </c>
      <c r="M17" s="79">
        <v>62.2</v>
      </c>
      <c r="N17" s="56">
        <v>59.5</v>
      </c>
      <c r="O17" s="19">
        <v>74.3</v>
      </c>
      <c r="P17" s="10">
        <f t="shared" si="2"/>
        <v>3.274</v>
      </c>
      <c r="Q17" s="10">
        <f t="shared" si="1"/>
        <v>124.874</v>
      </c>
      <c r="R17" s="3" t="s">
        <v>0</v>
      </c>
      <c r="S17" s="3"/>
    </row>
    <row r="18" spans="1:19" ht="25.5" customHeight="1">
      <c r="A18" s="210"/>
      <c r="B18" s="197"/>
      <c r="C18" s="189" t="s">
        <v>15</v>
      </c>
      <c r="D18" s="25">
        <v>179.6</v>
      </c>
      <c r="E18" s="19">
        <v>183.1</v>
      </c>
      <c r="F18" s="19">
        <v>185.8</v>
      </c>
      <c r="G18" s="19">
        <v>181.9</v>
      </c>
      <c r="H18" s="19">
        <v>187.8</v>
      </c>
      <c r="I18" s="27">
        <v>186.3</v>
      </c>
      <c r="J18" s="19">
        <v>187.5</v>
      </c>
      <c r="K18" s="19">
        <v>192.1</v>
      </c>
      <c r="L18" s="79">
        <v>192</v>
      </c>
      <c r="M18" s="78">
        <v>190.3</v>
      </c>
      <c r="N18" s="19">
        <v>192.2</v>
      </c>
      <c r="O18" s="19">
        <v>188.2</v>
      </c>
      <c r="P18" s="10">
        <f t="shared" si="2"/>
        <v>8.293</v>
      </c>
      <c r="Q18" s="10">
        <f t="shared" si="1"/>
        <v>97.919</v>
      </c>
      <c r="R18" s="3"/>
      <c r="S18" s="3"/>
    </row>
    <row r="19" spans="1:19" ht="25.5" customHeight="1">
      <c r="A19" s="211"/>
      <c r="B19" s="196"/>
      <c r="C19" s="187" t="s">
        <v>38</v>
      </c>
      <c r="D19" s="80" t="s">
        <v>36</v>
      </c>
      <c r="E19" s="20"/>
      <c r="F19" s="20"/>
      <c r="G19" s="20"/>
      <c r="H19" s="20"/>
      <c r="I19" s="20">
        <v>20.6</v>
      </c>
      <c r="J19" s="20">
        <v>22.7</v>
      </c>
      <c r="K19" s="20">
        <v>24.7</v>
      </c>
      <c r="L19" s="81">
        <v>29.5</v>
      </c>
      <c r="M19" s="20">
        <v>33.6</v>
      </c>
      <c r="N19" s="88">
        <v>38.9</v>
      </c>
      <c r="O19" s="20">
        <v>45.3</v>
      </c>
      <c r="P19" s="11">
        <f t="shared" si="2"/>
        <v>1.996</v>
      </c>
      <c r="Q19" s="89">
        <f t="shared" si="1"/>
        <v>116.452</v>
      </c>
      <c r="R19" s="3" t="s">
        <v>0</v>
      </c>
      <c r="S19" s="3"/>
    </row>
    <row r="20" spans="1:19" ht="25.5" customHeight="1">
      <c r="A20" s="209" t="s">
        <v>5</v>
      </c>
      <c r="B20" s="193" t="s">
        <v>3</v>
      </c>
      <c r="C20" s="192"/>
      <c r="D20" s="24">
        <v>222.9</v>
      </c>
      <c r="E20" s="18">
        <v>225.4</v>
      </c>
      <c r="F20" s="18">
        <v>220.3</v>
      </c>
      <c r="G20" s="26">
        <v>223.8</v>
      </c>
      <c r="H20" s="27">
        <v>225.2</v>
      </c>
      <c r="I20" s="56">
        <v>228.2</v>
      </c>
      <c r="J20" s="56">
        <v>225.5</v>
      </c>
      <c r="K20" s="56">
        <v>218.3</v>
      </c>
      <c r="L20" s="78">
        <v>214.8</v>
      </c>
      <c r="M20" s="78">
        <v>203.7</v>
      </c>
      <c r="N20" s="56">
        <v>209</v>
      </c>
      <c r="O20" s="19">
        <v>198.2</v>
      </c>
      <c r="P20" s="10">
        <f aca="true" t="shared" si="3" ref="P20:P26">ROUND((O20/$O$20)*100,3)</f>
        <v>100</v>
      </c>
      <c r="Q20" s="9">
        <f t="shared" si="1"/>
        <v>94.833</v>
      </c>
      <c r="R20" s="3" t="s">
        <v>0</v>
      </c>
      <c r="S20" s="3"/>
    </row>
    <row r="21" spans="1:19" ht="25.5" customHeight="1">
      <c r="A21" s="210"/>
      <c r="B21" s="197"/>
      <c r="C21" s="189" t="s">
        <v>12</v>
      </c>
      <c r="D21" s="25">
        <v>78.6</v>
      </c>
      <c r="E21" s="19">
        <v>78.4</v>
      </c>
      <c r="F21" s="19">
        <v>78</v>
      </c>
      <c r="G21" s="19">
        <v>79</v>
      </c>
      <c r="H21" s="19">
        <v>81.7</v>
      </c>
      <c r="I21" s="27">
        <v>83</v>
      </c>
      <c r="J21" s="19">
        <v>82.3</v>
      </c>
      <c r="K21" s="19">
        <v>79.2</v>
      </c>
      <c r="L21" s="79">
        <v>77.9</v>
      </c>
      <c r="M21" s="79">
        <v>74.4</v>
      </c>
      <c r="N21" s="56">
        <v>73.5</v>
      </c>
      <c r="O21" s="19">
        <v>71.6</v>
      </c>
      <c r="P21" s="10">
        <f t="shared" si="3"/>
        <v>36.125</v>
      </c>
      <c r="Q21" s="10">
        <f t="shared" si="1"/>
        <v>97.415</v>
      </c>
      <c r="R21" s="3" t="s">
        <v>0</v>
      </c>
      <c r="S21" s="3"/>
    </row>
    <row r="22" spans="1:19" ht="25.5" customHeight="1">
      <c r="A22" s="210"/>
      <c r="B22" s="197"/>
      <c r="C22" s="189" t="s">
        <v>13</v>
      </c>
      <c r="D22" s="25">
        <v>87.2</v>
      </c>
      <c r="E22" s="19">
        <v>86.7</v>
      </c>
      <c r="F22" s="19">
        <v>85.6</v>
      </c>
      <c r="G22" s="19">
        <v>85.8</v>
      </c>
      <c r="H22" s="27">
        <v>87.7</v>
      </c>
      <c r="I22" s="27">
        <v>85.5</v>
      </c>
      <c r="J22" s="19">
        <v>81.1</v>
      </c>
      <c r="K22" s="19">
        <v>81.9</v>
      </c>
      <c r="L22" s="79">
        <v>84.5</v>
      </c>
      <c r="M22" s="79">
        <v>78</v>
      </c>
      <c r="N22" s="56">
        <v>84.6</v>
      </c>
      <c r="O22" s="19">
        <v>72.2</v>
      </c>
      <c r="P22" s="10">
        <f t="shared" si="3"/>
        <v>36.428</v>
      </c>
      <c r="Q22" s="10">
        <f t="shared" si="1"/>
        <v>85.343</v>
      </c>
      <c r="R22" s="3" t="s">
        <v>0</v>
      </c>
      <c r="S22" s="3"/>
    </row>
    <row r="23" spans="1:19" ht="25.5" customHeight="1">
      <c r="A23" s="210"/>
      <c r="B23" s="197"/>
      <c r="C23" s="189" t="s">
        <v>14</v>
      </c>
      <c r="D23" s="25">
        <v>36.7</v>
      </c>
      <c r="E23" s="19">
        <v>38.9</v>
      </c>
      <c r="F23" s="19">
        <v>35.7</v>
      </c>
      <c r="G23" s="27">
        <v>38.1</v>
      </c>
      <c r="H23" s="27">
        <v>36.6</v>
      </c>
      <c r="I23" s="27">
        <v>37.4</v>
      </c>
      <c r="J23" s="19">
        <v>40.9</v>
      </c>
      <c r="K23" s="19">
        <v>38.4</v>
      </c>
      <c r="L23" s="79">
        <v>35.6</v>
      </c>
      <c r="M23" s="78">
        <v>29.9</v>
      </c>
      <c r="N23" s="56">
        <v>31</v>
      </c>
      <c r="O23" s="19">
        <v>30.8</v>
      </c>
      <c r="P23" s="10">
        <f t="shared" si="3"/>
        <v>15.54</v>
      </c>
      <c r="Q23" s="10">
        <f t="shared" si="1"/>
        <v>99.355</v>
      </c>
      <c r="R23" s="3" t="s">
        <v>0</v>
      </c>
      <c r="S23" s="3"/>
    </row>
    <row r="24" spans="1:19" ht="25.5" customHeight="1">
      <c r="A24" s="210"/>
      <c r="B24" s="197"/>
      <c r="C24" s="189" t="s">
        <v>25</v>
      </c>
      <c r="D24" s="25">
        <v>1.2</v>
      </c>
      <c r="E24" s="19">
        <v>0.9</v>
      </c>
      <c r="F24" s="19">
        <v>1.1</v>
      </c>
      <c r="G24" s="19">
        <v>0.7</v>
      </c>
      <c r="H24" s="19">
        <v>1.1</v>
      </c>
      <c r="I24" s="27">
        <v>1.1</v>
      </c>
      <c r="J24" s="19">
        <v>1</v>
      </c>
      <c r="K24" s="19">
        <v>1.2</v>
      </c>
      <c r="L24" s="79">
        <v>1.2</v>
      </c>
      <c r="M24" s="79">
        <v>1.2</v>
      </c>
      <c r="N24" s="19">
        <v>0.8</v>
      </c>
      <c r="O24" s="19">
        <v>1.3</v>
      </c>
      <c r="P24" s="10">
        <f t="shared" si="3"/>
        <v>0.656</v>
      </c>
      <c r="Q24" s="10">
        <f t="shared" si="1"/>
        <v>162.5</v>
      </c>
      <c r="R24" s="3" t="s">
        <v>0</v>
      </c>
      <c r="S24" s="3"/>
    </row>
    <row r="25" spans="1:19" ht="25.5" customHeight="1">
      <c r="A25" s="210"/>
      <c r="B25" s="197"/>
      <c r="C25" s="189" t="s">
        <v>15</v>
      </c>
      <c r="D25" s="25">
        <v>19.3</v>
      </c>
      <c r="E25" s="19">
        <v>20.4</v>
      </c>
      <c r="F25" s="19">
        <v>19.9</v>
      </c>
      <c r="G25" s="19">
        <v>20.1</v>
      </c>
      <c r="H25" s="19">
        <v>18.1</v>
      </c>
      <c r="I25" s="27">
        <v>18.5</v>
      </c>
      <c r="J25" s="19">
        <v>17.1</v>
      </c>
      <c r="K25" s="19">
        <v>14.3</v>
      </c>
      <c r="L25" s="79">
        <v>11.9</v>
      </c>
      <c r="M25" s="79">
        <v>15.6</v>
      </c>
      <c r="N25" s="19">
        <v>14.1</v>
      </c>
      <c r="O25" s="19">
        <v>15.6</v>
      </c>
      <c r="P25" s="10">
        <f t="shared" si="3"/>
        <v>7.871</v>
      </c>
      <c r="Q25" s="10">
        <f t="shared" si="1"/>
        <v>110.638</v>
      </c>
      <c r="R25" s="3"/>
      <c r="S25" s="3"/>
    </row>
    <row r="26" spans="1:19" ht="25.5" customHeight="1">
      <c r="A26" s="211"/>
      <c r="B26" s="196"/>
      <c r="C26" s="187" t="s">
        <v>38</v>
      </c>
      <c r="D26" s="80" t="s">
        <v>36</v>
      </c>
      <c r="E26" s="20"/>
      <c r="F26" s="20"/>
      <c r="G26" s="20"/>
      <c r="H26" s="20"/>
      <c r="I26" s="88">
        <v>2.7</v>
      </c>
      <c r="J26" s="88">
        <v>3.1</v>
      </c>
      <c r="K26" s="88">
        <v>3.5</v>
      </c>
      <c r="L26" s="194">
        <v>3.7</v>
      </c>
      <c r="M26" s="194">
        <v>4.5</v>
      </c>
      <c r="N26" s="88">
        <v>5</v>
      </c>
      <c r="O26" s="20">
        <v>6.6</v>
      </c>
      <c r="P26" s="11">
        <f t="shared" si="3"/>
        <v>3.33</v>
      </c>
      <c r="Q26" s="11">
        <f t="shared" si="1"/>
        <v>132</v>
      </c>
      <c r="R26" s="3" t="s">
        <v>0</v>
      </c>
      <c r="S26" s="3"/>
    </row>
    <row r="27" spans="1:19" ht="25.5" customHeight="1">
      <c r="A27" s="209" t="s">
        <v>6</v>
      </c>
      <c r="B27" s="193" t="s">
        <v>3</v>
      </c>
      <c r="C27" s="192"/>
      <c r="D27" s="24">
        <v>329.5</v>
      </c>
      <c r="E27" s="18">
        <v>335.2</v>
      </c>
      <c r="F27" s="18">
        <v>329.1</v>
      </c>
      <c r="G27" s="26">
        <v>330.9</v>
      </c>
      <c r="H27" s="19">
        <v>329.1</v>
      </c>
      <c r="I27" s="27">
        <v>332.2</v>
      </c>
      <c r="J27" s="19">
        <v>339.5</v>
      </c>
      <c r="K27" s="56">
        <v>324.4</v>
      </c>
      <c r="L27" s="78">
        <v>326.7</v>
      </c>
      <c r="M27" s="78">
        <v>307.5</v>
      </c>
      <c r="N27" s="56">
        <v>322.4</v>
      </c>
      <c r="O27" s="19">
        <v>306.4</v>
      </c>
      <c r="P27" s="10">
        <f aca="true" t="shared" si="4" ref="P27:P33">ROUND((O27/$O$27)*100,3)</f>
        <v>100</v>
      </c>
      <c r="Q27" s="10">
        <f t="shared" si="1"/>
        <v>95.037</v>
      </c>
      <c r="R27" s="3" t="s">
        <v>0</v>
      </c>
      <c r="S27" s="3"/>
    </row>
    <row r="28" spans="1:19" ht="25.5" customHeight="1">
      <c r="A28" s="214"/>
      <c r="B28" s="190"/>
      <c r="C28" s="189" t="s">
        <v>12</v>
      </c>
      <c r="D28" s="25">
        <v>129.8</v>
      </c>
      <c r="E28" s="19">
        <v>131.6</v>
      </c>
      <c r="F28" s="19">
        <v>127.4</v>
      </c>
      <c r="G28" s="19">
        <v>125.1</v>
      </c>
      <c r="H28" s="19">
        <v>124</v>
      </c>
      <c r="I28" s="27">
        <v>122.4</v>
      </c>
      <c r="J28" s="19">
        <v>123.6</v>
      </c>
      <c r="K28" s="27">
        <v>112.5</v>
      </c>
      <c r="L28" s="82">
        <v>118.9</v>
      </c>
      <c r="M28" s="82">
        <v>113.9</v>
      </c>
      <c r="N28" s="57">
        <v>115.4</v>
      </c>
      <c r="O28" s="27">
        <v>111.5</v>
      </c>
      <c r="P28" s="10">
        <f t="shared" si="4"/>
        <v>36.39</v>
      </c>
      <c r="Q28" s="10">
        <f t="shared" si="1"/>
        <v>96.62</v>
      </c>
      <c r="R28" s="3" t="s">
        <v>0</v>
      </c>
      <c r="S28" s="3"/>
    </row>
    <row r="29" spans="1:19" ht="25.5" customHeight="1">
      <c r="A29" s="214"/>
      <c r="B29" s="190"/>
      <c r="C29" s="189" t="s">
        <v>13</v>
      </c>
      <c r="D29" s="25">
        <v>71.5</v>
      </c>
      <c r="E29" s="19">
        <v>74.6</v>
      </c>
      <c r="F29" s="19">
        <v>74.3</v>
      </c>
      <c r="G29" s="19">
        <v>77</v>
      </c>
      <c r="H29" s="19">
        <v>77.3</v>
      </c>
      <c r="I29" s="27">
        <v>77.6</v>
      </c>
      <c r="J29" s="19">
        <v>78.5</v>
      </c>
      <c r="K29" s="19">
        <v>74.6</v>
      </c>
      <c r="L29" s="79">
        <v>73.1</v>
      </c>
      <c r="M29" s="79">
        <v>70.2</v>
      </c>
      <c r="N29" s="56">
        <v>75</v>
      </c>
      <c r="O29" s="19">
        <v>65.3</v>
      </c>
      <c r="P29" s="10">
        <f t="shared" si="4"/>
        <v>21.312</v>
      </c>
      <c r="Q29" s="10">
        <f t="shared" si="1"/>
        <v>87.067</v>
      </c>
      <c r="R29" s="3" t="s">
        <v>0</v>
      </c>
      <c r="S29" s="3"/>
    </row>
    <row r="30" spans="1:19" ht="25.5" customHeight="1">
      <c r="A30" s="214"/>
      <c r="B30" s="190"/>
      <c r="C30" s="189" t="s">
        <v>14</v>
      </c>
      <c r="D30" s="25">
        <v>84.9</v>
      </c>
      <c r="E30" s="19">
        <v>85</v>
      </c>
      <c r="F30" s="19">
        <v>84.6</v>
      </c>
      <c r="G30" s="19">
        <v>87.2</v>
      </c>
      <c r="H30" s="19">
        <v>85.4</v>
      </c>
      <c r="I30" s="19">
        <v>82.1</v>
      </c>
      <c r="J30" s="19">
        <v>83.5</v>
      </c>
      <c r="K30" s="19">
        <v>85.7</v>
      </c>
      <c r="L30" s="79">
        <v>80.1</v>
      </c>
      <c r="M30" s="79">
        <v>71.7</v>
      </c>
      <c r="N30" s="56">
        <v>76.6</v>
      </c>
      <c r="O30" s="19">
        <v>77.6</v>
      </c>
      <c r="P30" s="10">
        <f t="shared" si="4"/>
        <v>25.326</v>
      </c>
      <c r="Q30" s="10">
        <f t="shared" si="1"/>
        <v>101.305</v>
      </c>
      <c r="R30" s="3" t="s">
        <v>0</v>
      </c>
      <c r="S30" s="3"/>
    </row>
    <row r="31" spans="1:19" ht="25.5" customHeight="1">
      <c r="A31" s="214"/>
      <c r="B31" s="190"/>
      <c r="C31" s="189" t="s">
        <v>25</v>
      </c>
      <c r="D31" s="25">
        <v>4.9</v>
      </c>
      <c r="E31" s="19">
        <v>5.3</v>
      </c>
      <c r="F31" s="19">
        <v>5.4</v>
      </c>
      <c r="G31" s="19">
        <v>4.3</v>
      </c>
      <c r="H31" s="19">
        <v>4.7</v>
      </c>
      <c r="I31" s="27">
        <v>4.6</v>
      </c>
      <c r="J31" s="19">
        <v>4.4</v>
      </c>
      <c r="K31" s="19">
        <v>4.6</v>
      </c>
      <c r="L31" s="79">
        <v>4.5</v>
      </c>
      <c r="M31" s="79">
        <v>4.2</v>
      </c>
      <c r="N31" s="56">
        <v>4.8</v>
      </c>
      <c r="O31" s="19">
        <v>4.4</v>
      </c>
      <c r="P31" s="10">
        <f t="shared" si="4"/>
        <v>1.436</v>
      </c>
      <c r="Q31" s="10">
        <f t="shared" si="1"/>
        <v>91.667</v>
      </c>
      <c r="R31" s="3" t="s">
        <v>0</v>
      </c>
      <c r="S31" s="3"/>
    </row>
    <row r="32" spans="1:19" ht="25.5" customHeight="1">
      <c r="A32" s="214"/>
      <c r="B32" s="190"/>
      <c r="C32" s="189" t="s">
        <v>15</v>
      </c>
      <c r="D32" s="25">
        <v>38.4</v>
      </c>
      <c r="E32" s="19">
        <v>38.8</v>
      </c>
      <c r="F32" s="19">
        <v>37.3</v>
      </c>
      <c r="G32" s="19">
        <v>37.4</v>
      </c>
      <c r="H32" s="19">
        <v>37.8</v>
      </c>
      <c r="I32" s="27">
        <v>36.9</v>
      </c>
      <c r="J32" s="19">
        <v>37.9</v>
      </c>
      <c r="K32" s="19">
        <v>31.8</v>
      </c>
      <c r="L32" s="79">
        <v>33.7</v>
      </c>
      <c r="M32" s="79">
        <v>30.5</v>
      </c>
      <c r="N32" s="19">
        <v>31.8</v>
      </c>
      <c r="O32" s="19">
        <v>24.4</v>
      </c>
      <c r="P32" s="10">
        <f t="shared" si="4"/>
        <v>7.963</v>
      </c>
      <c r="Q32" s="10">
        <f t="shared" si="1"/>
        <v>76.73</v>
      </c>
      <c r="R32" s="3"/>
      <c r="S32" s="3"/>
    </row>
    <row r="33" spans="1:19" ht="25.5" customHeight="1">
      <c r="A33" s="215"/>
      <c r="B33" s="188"/>
      <c r="C33" s="187" t="s">
        <v>38</v>
      </c>
      <c r="D33" s="195" t="s">
        <v>36</v>
      </c>
      <c r="E33" s="88"/>
      <c r="F33" s="88"/>
      <c r="G33" s="88"/>
      <c r="H33" s="88"/>
      <c r="I33" s="88">
        <v>9.6</v>
      </c>
      <c r="J33" s="88">
        <v>11.7</v>
      </c>
      <c r="K33" s="88">
        <v>15.2</v>
      </c>
      <c r="L33" s="88">
        <v>16.4</v>
      </c>
      <c r="M33" s="194">
        <v>16.9</v>
      </c>
      <c r="N33" s="88">
        <v>18.9</v>
      </c>
      <c r="O33" s="88">
        <v>18.9</v>
      </c>
      <c r="P33" s="11">
        <f t="shared" si="4"/>
        <v>6.168</v>
      </c>
      <c r="Q33" s="11">
        <f t="shared" si="1"/>
        <v>100</v>
      </c>
      <c r="R33" s="3" t="s">
        <v>0</v>
      </c>
      <c r="S33" s="3"/>
    </row>
    <row r="34" spans="1:19" ht="25.5" customHeight="1">
      <c r="A34" s="209" t="s">
        <v>7</v>
      </c>
      <c r="B34" s="193" t="s">
        <v>3</v>
      </c>
      <c r="C34" s="192"/>
      <c r="D34" s="24">
        <v>253.5</v>
      </c>
      <c r="E34" s="18">
        <v>257.6</v>
      </c>
      <c r="F34" s="18">
        <v>254.5</v>
      </c>
      <c r="G34" s="26">
        <v>258.4</v>
      </c>
      <c r="H34" s="27">
        <v>262.7</v>
      </c>
      <c r="I34" s="27">
        <v>261.2</v>
      </c>
      <c r="J34" s="19">
        <v>259.2</v>
      </c>
      <c r="K34" s="19">
        <v>256.7</v>
      </c>
      <c r="L34" s="79">
        <v>257.8</v>
      </c>
      <c r="M34" s="79">
        <v>244</v>
      </c>
      <c r="N34" s="56">
        <v>251.8</v>
      </c>
      <c r="O34" s="19">
        <v>242.9</v>
      </c>
      <c r="P34" s="10">
        <f aca="true" t="shared" si="5" ref="P34:P40">ROUND((O34/$O$34)*100,3)</f>
        <v>100</v>
      </c>
      <c r="Q34" s="10">
        <f t="shared" si="1"/>
        <v>96.465</v>
      </c>
      <c r="R34" s="3" t="s">
        <v>0</v>
      </c>
      <c r="S34" s="3"/>
    </row>
    <row r="35" spans="1:19" ht="25.5" customHeight="1">
      <c r="A35" s="214"/>
      <c r="B35" s="190"/>
      <c r="C35" s="189" t="s">
        <v>12</v>
      </c>
      <c r="D35" s="25">
        <v>94.9</v>
      </c>
      <c r="E35" s="19">
        <v>95.5</v>
      </c>
      <c r="F35" s="19">
        <v>92.9</v>
      </c>
      <c r="G35" s="19">
        <v>93.1</v>
      </c>
      <c r="H35" s="19">
        <v>94</v>
      </c>
      <c r="I35" s="19">
        <v>93.1</v>
      </c>
      <c r="J35" s="19">
        <v>93</v>
      </c>
      <c r="K35" s="19">
        <v>91.4</v>
      </c>
      <c r="L35" s="79">
        <v>90.8</v>
      </c>
      <c r="M35" s="79">
        <v>87.5</v>
      </c>
      <c r="N35" s="56">
        <v>84.4</v>
      </c>
      <c r="O35" s="19">
        <v>82.9</v>
      </c>
      <c r="P35" s="10">
        <f t="shared" si="5"/>
        <v>34.129</v>
      </c>
      <c r="Q35" s="10">
        <f t="shared" si="1"/>
        <v>98.223</v>
      </c>
      <c r="R35" s="3" t="s">
        <v>0</v>
      </c>
      <c r="S35" s="3"/>
    </row>
    <row r="36" spans="1:19" ht="25.5" customHeight="1">
      <c r="A36" s="214"/>
      <c r="B36" s="190"/>
      <c r="C36" s="189" t="s">
        <v>13</v>
      </c>
      <c r="D36" s="82">
        <v>35.4</v>
      </c>
      <c r="E36" s="19">
        <v>37.7</v>
      </c>
      <c r="F36" s="19">
        <v>36.5</v>
      </c>
      <c r="G36" s="19">
        <v>38.7</v>
      </c>
      <c r="H36" s="19">
        <v>40.5</v>
      </c>
      <c r="I36" s="27">
        <v>39.6</v>
      </c>
      <c r="J36" s="19">
        <v>37.9</v>
      </c>
      <c r="K36" s="19">
        <v>38.2</v>
      </c>
      <c r="L36" s="79">
        <v>39.4</v>
      </c>
      <c r="M36" s="79">
        <v>38</v>
      </c>
      <c r="N36" s="19">
        <v>42.2</v>
      </c>
      <c r="O36" s="19">
        <v>36.3</v>
      </c>
      <c r="P36" s="10">
        <f t="shared" si="5"/>
        <v>14.944</v>
      </c>
      <c r="Q36" s="10">
        <f t="shared" si="1"/>
        <v>86.019</v>
      </c>
      <c r="R36" s="3" t="s">
        <v>0</v>
      </c>
      <c r="S36" s="3"/>
    </row>
    <row r="37" spans="1:19" ht="25.5" customHeight="1">
      <c r="A37" s="214"/>
      <c r="B37" s="190"/>
      <c r="C37" s="189" t="s">
        <v>14</v>
      </c>
      <c r="D37" s="191">
        <v>13.9</v>
      </c>
      <c r="E37" s="56">
        <v>12.1</v>
      </c>
      <c r="F37" s="56">
        <v>12.4</v>
      </c>
      <c r="G37" s="56">
        <v>13.3</v>
      </c>
      <c r="H37" s="56">
        <v>12.8</v>
      </c>
      <c r="I37" s="56">
        <v>13.3</v>
      </c>
      <c r="J37" s="56">
        <v>12.1</v>
      </c>
      <c r="K37" s="56">
        <v>12.3</v>
      </c>
      <c r="L37" s="78">
        <v>11.9</v>
      </c>
      <c r="M37" s="78">
        <v>9.9</v>
      </c>
      <c r="N37" s="56">
        <v>10.7</v>
      </c>
      <c r="O37" s="56">
        <v>9</v>
      </c>
      <c r="P37" s="10">
        <f t="shared" si="5"/>
        <v>3.705</v>
      </c>
      <c r="Q37" s="10">
        <f t="shared" si="1"/>
        <v>84.112</v>
      </c>
      <c r="R37" s="3" t="s">
        <v>0</v>
      </c>
      <c r="S37" s="3"/>
    </row>
    <row r="38" spans="1:19" ht="25.5" customHeight="1">
      <c r="A38" s="214"/>
      <c r="B38" s="190"/>
      <c r="C38" s="189" t="s">
        <v>25</v>
      </c>
      <c r="D38" s="25">
        <v>15.3</v>
      </c>
      <c r="E38" s="19">
        <v>17</v>
      </c>
      <c r="F38" s="19">
        <v>13.9</v>
      </c>
      <c r="G38" s="19">
        <v>13.5</v>
      </c>
      <c r="H38" s="19">
        <v>13.5</v>
      </c>
      <c r="I38" s="19">
        <v>11.8</v>
      </c>
      <c r="J38" s="19">
        <v>12.7</v>
      </c>
      <c r="K38" s="19">
        <v>13.2</v>
      </c>
      <c r="L38" s="79">
        <v>13.7</v>
      </c>
      <c r="M38" s="78">
        <v>13</v>
      </c>
      <c r="N38" s="56">
        <v>14.2</v>
      </c>
      <c r="O38" s="19">
        <v>10.3</v>
      </c>
      <c r="P38" s="10">
        <f t="shared" si="5"/>
        <v>4.24</v>
      </c>
      <c r="Q38" s="10">
        <f t="shared" si="1"/>
        <v>72.535</v>
      </c>
      <c r="R38" s="3" t="s">
        <v>0</v>
      </c>
      <c r="S38" s="3"/>
    </row>
    <row r="39" spans="1:19" ht="25.5" customHeight="1">
      <c r="A39" s="214"/>
      <c r="B39" s="190"/>
      <c r="C39" s="189" t="s">
        <v>15</v>
      </c>
      <c r="D39" s="25">
        <v>94</v>
      </c>
      <c r="E39" s="19">
        <v>95.3</v>
      </c>
      <c r="F39" s="19">
        <v>98.8</v>
      </c>
      <c r="G39" s="19">
        <v>99.8</v>
      </c>
      <c r="H39" s="19">
        <v>101.7</v>
      </c>
      <c r="I39" s="19">
        <v>102.4</v>
      </c>
      <c r="J39" s="19">
        <v>102.1</v>
      </c>
      <c r="K39" s="19">
        <v>99.7</v>
      </c>
      <c r="L39" s="79">
        <v>99.6</v>
      </c>
      <c r="M39" s="79">
        <v>92.8</v>
      </c>
      <c r="N39" s="19">
        <v>96.9</v>
      </c>
      <c r="O39" s="19">
        <v>100</v>
      </c>
      <c r="P39" s="10">
        <f t="shared" si="5"/>
        <v>41.169</v>
      </c>
      <c r="Q39" s="10">
        <f t="shared" si="1"/>
        <v>103.199</v>
      </c>
      <c r="R39" s="3"/>
      <c r="S39" s="3"/>
    </row>
    <row r="40" spans="1:19" ht="25.5" customHeight="1">
      <c r="A40" s="215"/>
      <c r="B40" s="188"/>
      <c r="C40" s="187" t="s">
        <v>38</v>
      </c>
      <c r="D40" s="50" t="s">
        <v>36</v>
      </c>
      <c r="E40" s="20"/>
      <c r="F40" s="20"/>
      <c r="G40" s="20"/>
      <c r="H40" s="20"/>
      <c r="I40" s="20">
        <v>1.1</v>
      </c>
      <c r="J40" s="20">
        <v>1.4</v>
      </c>
      <c r="K40" s="20">
        <v>1.9</v>
      </c>
      <c r="L40" s="81">
        <v>2.3</v>
      </c>
      <c r="M40" s="81">
        <v>2.8</v>
      </c>
      <c r="N40" s="20">
        <v>3.4</v>
      </c>
      <c r="O40" s="20">
        <v>4.3</v>
      </c>
      <c r="P40" s="11">
        <f t="shared" si="5"/>
        <v>1.77</v>
      </c>
      <c r="Q40" s="11">
        <f t="shared" si="1"/>
        <v>126.471</v>
      </c>
      <c r="R40" s="3" t="s">
        <v>0</v>
      </c>
      <c r="S40" s="3"/>
    </row>
    <row r="41" spans="1:19" ht="25.5" customHeight="1">
      <c r="A41" s="14"/>
      <c r="B41" s="14"/>
      <c r="C41" s="15"/>
      <c r="D41" s="15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4"/>
      <c r="Q41" s="17"/>
      <c r="R41" s="3"/>
      <c r="S41" s="3"/>
    </row>
    <row r="42" spans="1:19" ht="35.25" customHeight="1">
      <c r="A42" s="216" t="s">
        <v>37</v>
      </c>
      <c r="B42" s="216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3"/>
      <c r="S42" s="3"/>
    </row>
    <row r="43" spans="1:19" ht="16.5" customHeight="1">
      <c r="A43" s="96"/>
      <c r="B43" s="96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3"/>
      <c r="S43" s="3"/>
    </row>
    <row r="44" spans="1:17" ht="19.5" customHeight="1" thickBo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</row>
    <row r="45" spans="1:19" ht="15.75" customHeight="1" thickTop="1">
      <c r="A45" s="232" t="s">
        <v>88</v>
      </c>
      <c r="B45" s="233"/>
      <c r="C45" s="234"/>
      <c r="D45" s="241">
        <v>2000</v>
      </c>
      <c r="E45" s="205" t="s">
        <v>16</v>
      </c>
      <c r="F45" s="205" t="s">
        <v>17</v>
      </c>
      <c r="G45" s="205" t="s">
        <v>18</v>
      </c>
      <c r="H45" s="205" t="s">
        <v>19</v>
      </c>
      <c r="I45" s="207" t="s">
        <v>20</v>
      </c>
      <c r="J45" s="207" t="s">
        <v>21</v>
      </c>
      <c r="K45" s="205" t="s">
        <v>22</v>
      </c>
      <c r="L45" s="224" t="s">
        <v>23</v>
      </c>
      <c r="M45" s="207" t="s">
        <v>33</v>
      </c>
      <c r="N45" s="221" t="s">
        <v>35</v>
      </c>
      <c r="O45" s="221" t="s">
        <v>87</v>
      </c>
      <c r="P45" s="42" t="s">
        <v>0</v>
      </c>
      <c r="Q45" s="212" t="s">
        <v>31</v>
      </c>
      <c r="R45" s="3" t="s">
        <v>0</v>
      </c>
      <c r="S45" s="3"/>
    </row>
    <row r="46" spans="1:19" ht="36" customHeight="1">
      <c r="A46" s="235"/>
      <c r="B46" s="236"/>
      <c r="C46" s="237"/>
      <c r="D46" s="242"/>
      <c r="E46" s="206"/>
      <c r="F46" s="206"/>
      <c r="G46" s="206"/>
      <c r="H46" s="206"/>
      <c r="I46" s="208"/>
      <c r="J46" s="208"/>
      <c r="K46" s="206"/>
      <c r="L46" s="225"/>
      <c r="M46" s="223"/>
      <c r="N46" s="222"/>
      <c r="O46" s="222"/>
      <c r="P46" s="34" t="s">
        <v>11</v>
      </c>
      <c r="Q46" s="213"/>
      <c r="R46" s="3" t="s">
        <v>0</v>
      </c>
      <c r="S46" s="3"/>
    </row>
    <row r="47" spans="1:19" ht="25.5" customHeight="1">
      <c r="A47" s="238" t="s">
        <v>24</v>
      </c>
      <c r="B47" s="7" t="s">
        <v>3</v>
      </c>
      <c r="C47" s="8"/>
      <c r="D47" s="83">
        <v>176.5</v>
      </c>
      <c r="E47" s="84">
        <v>175.6</v>
      </c>
      <c r="F47" s="84">
        <v>174.2</v>
      </c>
      <c r="G47" s="85">
        <v>179.8</v>
      </c>
      <c r="H47" s="57">
        <v>182.8</v>
      </c>
      <c r="I47" s="57">
        <v>185.1</v>
      </c>
      <c r="J47" s="56">
        <v>184.6</v>
      </c>
      <c r="K47" s="56">
        <v>181.8</v>
      </c>
      <c r="L47" s="56">
        <v>180.4</v>
      </c>
      <c r="M47" s="56">
        <v>168.1</v>
      </c>
      <c r="N47" s="56">
        <v>173.1</v>
      </c>
      <c r="O47" s="19">
        <v>168.5</v>
      </c>
      <c r="P47" s="10">
        <f>ROUND((O47/$O$47)*100,3)</f>
        <v>100</v>
      </c>
      <c r="Q47" s="10">
        <f>ROUND((O47/N47)*100,3)</f>
        <v>97.343</v>
      </c>
      <c r="R47" s="3" t="s">
        <v>0</v>
      </c>
      <c r="S47" s="3"/>
    </row>
    <row r="48" spans="1:19" ht="25.5" customHeight="1">
      <c r="A48" s="239"/>
      <c r="B48" s="12"/>
      <c r="C48" s="39" t="s">
        <v>12</v>
      </c>
      <c r="D48" s="25">
        <v>93.5</v>
      </c>
      <c r="E48" s="19">
        <v>92.8</v>
      </c>
      <c r="F48" s="19">
        <v>92.9</v>
      </c>
      <c r="G48" s="19">
        <v>92.1</v>
      </c>
      <c r="H48" s="27">
        <v>89.7</v>
      </c>
      <c r="I48" s="27">
        <v>86.7</v>
      </c>
      <c r="J48" s="19">
        <v>86.7</v>
      </c>
      <c r="K48" s="19">
        <v>84</v>
      </c>
      <c r="L48" s="19">
        <v>80.4</v>
      </c>
      <c r="M48" s="19">
        <v>75.1</v>
      </c>
      <c r="N48" s="19">
        <v>73.1</v>
      </c>
      <c r="O48" s="19">
        <v>71.1</v>
      </c>
      <c r="P48" s="10">
        <f>ROUND((O48/$O$47)*100,3)</f>
        <v>42.196</v>
      </c>
      <c r="Q48" s="10">
        <f>ROUND((O48/N48)*100,3)</f>
        <v>97.264</v>
      </c>
      <c r="R48" s="3" t="s">
        <v>0</v>
      </c>
      <c r="S48" s="3"/>
    </row>
    <row r="49" spans="1:19" ht="25.5" customHeight="1">
      <c r="A49" s="239"/>
      <c r="B49" s="12"/>
      <c r="C49" s="39" t="s">
        <v>13</v>
      </c>
      <c r="D49" s="25">
        <v>58.4</v>
      </c>
      <c r="E49" s="19">
        <v>58.5</v>
      </c>
      <c r="F49" s="19">
        <v>58.1</v>
      </c>
      <c r="G49" s="27">
        <v>64.1</v>
      </c>
      <c r="H49" s="27">
        <v>66.5</v>
      </c>
      <c r="I49" s="27">
        <v>71.2</v>
      </c>
      <c r="J49" s="19">
        <v>69.7</v>
      </c>
      <c r="K49" s="19">
        <v>70</v>
      </c>
      <c r="L49" s="19">
        <v>70</v>
      </c>
      <c r="M49" s="19">
        <v>64.4</v>
      </c>
      <c r="N49" s="19">
        <v>68.5</v>
      </c>
      <c r="O49" s="19">
        <v>64.2</v>
      </c>
      <c r="P49" s="10">
        <f>ROUND((O49/$O$47)*100,3)</f>
        <v>38.101</v>
      </c>
      <c r="Q49" s="10">
        <f>ROUND((O49/N49)*100,3)</f>
        <v>93.723</v>
      </c>
      <c r="R49" s="3" t="s">
        <v>0</v>
      </c>
      <c r="S49" s="3"/>
    </row>
    <row r="50" spans="1:19" ht="25.5" customHeight="1">
      <c r="A50" s="239"/>
      <c r="B50" s="12"/>
      <c r="C50" s="39" t="s">
        <v>14</v>
      </c>
      <c r="D50" s="25">
        <v>13</v>
      </c>
      <c r="E50" s="19">
        <v>13.7</v>
      </c>
      <c r="F50" s="19">
        <v>14.2</v>
      </c>
      <c r="G50" s="19">
        <v>15.3</v>
      </c>
      <c r="H50" s="19">
        <v>17.1</v>
      </c>
      <c r="I50" s="57">
        <v>16</v>
      </c>
      <c r="J50" s="56">
        <v>16</v>
      </c>
      <c r="K50" s="56">
        <v>16.4</v>
      </c>
      <c r="L50" s="56">
        <v>16.7</v>
      </c>
      <c r="M50" s="56">
        <v>12.9</v>
      </c>
      <c r="N50" s="56">
        <v>14.3</v>
      </c>
      <c r="O50" s="19">
        <v>15.4</v>
      </c>
      <c r="P50" s="10">
        <f>ROUND((O50/$O$47)*100,3)</f>
        <v>9.139</v>
      </c>
      <c r="Q50" s="10">
        <f>ROUND((O50/N50)*100,3)</f>
        <v>107.692</v>
      </c>
      <c r="R50" s="3" t="s">
        <v>0</v>
      </c>
      <c r="S50" s="3"/>
    </row>
    <row r="51" spans="1:19" ht="25.5" customHeight="1">
      <c r="A51" s="239"/>
      <c r="B51" s="12"/>
      <c r="C51" s="39" t="s">
        <v>25</v>
      </c>
      <c r="D51" s="25">
        <v>10</v>
      </c>
      <c r="E51" s="19">
        <v>10.6</v>
      </c>
      <c r="F51" s="19">
        <v>8.9</v>
      </c>
      <c r="G51" s="19">
        <v>8.3</v>
      </c>
      <c r="H51" s="19">
        <v>9.6</v>
      </c>
      <c r="I51" s="27">
        <v>8.2</v>
      </c>
      <c r="J51" s="19">
        <v>8.4</v>
      </c>
      <c r="K51" s="19">
        <v>7.4</v>
      </c>
      <c r="L51" s="19">
        <v>9.4</v>
      </c>
      <c r="M51" s="19">
        <v>11.1</v>
      </c>
      <c r="N51" s="56">
        <v>11.5</v>
      </c>
      <c r="O51" s="19">
        <v>10.1</v>
      </c>
      <c r="P51" s="10">
        <f>ROUND((O51/$O$47)*100,3)</f>
        <v>5.994</v>
      </c>
      <c r="Q51" s="10">
        <f>ROUND((O51/N51)*100,3)</f>
        <v>87.826</v>
      </c>
      <c r="R51" s="3" t="s">
        <v>0</v>
      </c>
      <c r="S51" s="3"/>
    </row>
    <row r="52" spans="1:19" ht="25.5" customHeight="1">
      <c r="A52" s="239"/>
      <c r="B52" s="12"/>
      <c r="C52" s="39" t="s">
        <v>15</v>
      </c>
      <c r="D52" s="51" t="s">
        <v>32</v>
      </c>
      <c r="E52" s="52" t="s">
        <v>32</v>
      </c>
      <c r="F52" s="52" t="s">
        <v>32</v>
      </c>
      <c r="G52" s="52" t="s">
        <v>32</v>
      </c>
      <c r="H52" s="52" t="s">
        <v>32</v>
      </c>
      <c r="I52" s="53" t="s">
        <v>32</v>
      </c>
      <c r="J52" s="52" t="s">
        <v>32</v>
      </c>
      <c r="K52" s="52" t="s">
        <v>32</v>
      </c>
      <c r="L52" s="52" t="s">
        <v>32</v>
      </c>
      <c r="M52" s="53" t="s">
        <v>34</v>
      </c>
      <c r="N52" s="53" t="s">
        <v>34</v>
      </c>
      <c r="O52" s="53" t="s">
        <v>34</v>
      </c>
      <c r="P52" s="54" t="s">
        <v>32</v>
      </c>
      <c r="Q52" s="55" t="s">
        <v>34</v>
      </c>
      <c r="R52" s="3"/>
      <c r="S52" s="3"/>
    </row>
    <row r="53" spans="1:19" ht="25.5" customHeight="1">
      <c r="A53" s="240"/>
      <c r="B53" s="13"/>
      <c r="C53" s="40" t="s">
        <v>38</v>
      </c>
      <c r="D53" s="50" t="s">
        <v>36</v>
      </c>
      <c r="E53" s="22" t="s">
        <v>32</v>
      </c>
      <c r="F53" s="22" t="s">
        <v>32</v>
      </c>
      <c r="G53" s="22" t="s">
        <v>32</v>
      </c>
      <c r="H53" s="22" t="s">
        <v>32</v>
      </c>
      <c r="I53" s="22">
        <v>3.1</v>
      </c>
      <c r="J53" s="22">
        <v>3.5</v>
      </c>
      <c r="K53" s="22">
        <v>3.8</v>
      </c>
      <c r="L53" s="22">
        <v>4.1</v>
      </c>
      <c r="M53" s="22">
        <v>4.6</v>
      </c>
      <c r="N53" s="186">
        <v>5.8</v>
      </c>
      <c r="O53" s="22">
        <v>7.7</v>
      </c>
      <c r="P53" s="23">
        <f>ROUND((O53/$O$47)*100,3)</f>
        <v>4.57</v>
      </c>
      <c r="Q53" s="23">
        <f aca="true" t="shared" si="6" ref="Q53:Q79">ROUND((O53/N53)*100,3)</f>
        <v>132.759</v>
      </c>
      <c r="R53" s="3" t="s">
        <v>0</v>
      </c>
      <c r="S53" s="3"/>
    </row>
    <row r="54" spans="1:19" ht="25.5" customHeight="1">
      <c r="A54" s="238" t="s">
        <v>8</v>
      </c>
      <c r="B54" s="7" t="s">
        <v>3</v>
      </c>
      <c r="C54" s="8"/>
      <c r="D54" s="24">
        <v>302.3</v>
      </c>
      <c r="E54" s="18">
        <v>296.1</v>
      </c>
      <c r="F54" s="18">
        <v>301</v>
      </c>
      <c r="G54" s="26">
        <v>310.1</v>
      </c>
      <c r="H54" s="26">
        <v>313</v>
      </c>
      <c r="I54" s="85">
        <v>326.8</v>
      </c>
      <c r="J54" s="84">
        <v>321.7</v>
      </c>
      <c r="K54" s="84">
        <v>327.5</v>
      </c>
      <c r="L54" s="84">
        <v>327.7</v>
      </c>
      <c r="M54" s="56">
        <v>314</v>
      </c>
      <c r="N54" s="56">
        <v>315.7</v>
      </c>
      <c r="O54" s="19">
        <v>330.3</v>
      </c>
      <c r="P54" s="10">
        <f aca="true" t="shared" si="7" ref="P54:P60">ROUND((O54/$O$54)*100,3)</f>
        <v>100</v>
      </c>
      <c r="Q54" s="9">
        <f t="shared" si="6"/>
        <v>104.625</v>
      </c>
      <c r="R54" s="3" t="s">
        <v>0</v>
      </c>
      <c r="S54" s="3"/>
    </row>
    <row r="55" spans="1:19" ht="25.5" customHeight="1">
      <c r="A55" s="239"/>
      <c r="B55" s="12"/>
      <c r="C55" s="39" t="s">
        <v>12</v>
      </c>
      <c r="D55" s="25">
        <v>88.1</v>
      </c>
      <c r="E55" s="19">
        <v>90.5</v>
      </c>
      <c r="F55" s="19">
        <v>92.2</v>
      </c>
      <c r="G55" s="19">
        <v>95.9</v>
      </c>
      <c r="H55" s="19">
        <v>100.6</v>
      </c>
      <c r="I55" s="27">
        <v>100.3</v>
      </c>
      <c r="J55" s="56">
        <v>100.5</v>
      </c>
      <c r="K55" s="56">
        <v>103.8</v>
      </c>
      <c r="L55" s="19">
        <v>102.5</v>
      </c>
      <c r="M55" s="19">
        <v>97.1</v>
      </c>
      <c r="N55" s="19">
        <v>102.3</v>
      </c>
      <c r="O55" s="19">
        <v>103.1</v>
      </c>
      <c r="P55" s="10">
        <f t="shared" si="7"/>
        <v>31.214</v>
      </c>
      <c r="Q55" s="10">
        <f t="shared" si="6"/>
        <v>100.782</v>
      </c>
      <c r="R55" s="3" t="s">
        <v>0</v>
      </c>
      <c r="S55" s="3"/>
    </row>
    <row r="56" spans="1:19" ht="25.5" customHeight="1">
      <c r="A56" s="239"/>
      <c r="B56" s="12"/>
      <c r="C56" s="39" t="s">
        <v>13</v>
      </c>
      <c r="D56" s="25">
        <v>83.5</v>
      </c>
      <c r="E56" s="19">
        <v>79.4</v>
      </c>
      <c r="F56" s="19">
        <v>81.2</v>
      </c>
      <c r="G56" s="27">
        <v>87.9</v>
      </c>
      <c r="H56" s="27">
        <v>85.6</v>
      </c>
      <c r="I56" s="27">
        <v>88</v>
      </c>
      <c r="J56" s="19">
        <v>87.3</v>
      </c>
      <c r="K56" s="56">
        <v>86.6</v>
      </c>
      <c r="L56" s="56">
        <v>86.5</v>
      </c>
      <c r="M56" s="56">
        <v>85.4</v>
      </c>
      <c r="N56" s="56">
        <v>85.5</v>
      </c>
      <c r="O56" s="19">
        <v>94.3</v>
      </c>
      <c r="P56" s="10">
        <f t="shared" si="7"/>
        <v>28.55</v>
      </c>
      <c r="Q56" s="10">
        <f t="shared" si="6"/>
        <v>110.292</v>
      </c>
      <c r="R56" s="3" t="s">
        <v>0</v>
      </c>
      <c r="S56" s="3"/>
    </row>
    <row r="57" spans="1:19" ht="25.5" customHeight="1">
      <c r="A57" s="239"/>
      <c r="B57" s="12"/>
      <c r="C57" s="39" t="s">
        <v>14</v>
      </c>
      <c r="D57" s="25">
        <v>31.8</v>
      </c>
      <c r="E57" s="19">
        <v>34</v>
      </c>
      <c r="F57" s="19">
        <v>31.6</v>
      </c>
      <c r="G57" s="27">
        <v>33.4</v>
      </c>
      <c r="H57" s="27">
        <v>29.9</v>
      </c>
      <c r="I57" s="57">
        <v>33.3</v>
      </c>
      <c r="J57" s="56">
        <v>29.1</v>
      </c>
      <c r="K57" s="56">
        <v>29.8</v>
      </c>
      <c r="L57" s="56">
        <v>29.9</v>
      </c>
      <c r="M57" s="56">
        <v>25.2</v>
      </c>
      <c r="N57" s="56">
        <v>24</v>
      </c>
      <c r="O57" s="19">
        <v>21.8</v>
      </c>
      <c r="P57" s="10">
        <f t="shared" si="7"/>
        <v>6.6</v>
      </c>
      <c r="Q57" s="10">
        <f t="shared" si="6"/>
        <v>90.833</v>
      </c>
      <c r="R57" s="3" t="s">
        <v>0</v>
      </c>
      <c r="S57" s="3"/>
    </row>
    <row r="58" spans="1:19" ht="25.5" customHeight="1">
      <c r="A58" s="239"/>
      <c r="B58" s="12"/>
      <c r="C58" s="39" t="s">
        <v>25</v>
      </c>
      <c r="D58" s="25">
        <v>80.8</v>
      </c>
      <c r="E58" s="19">
        <v>75</v>
      </c>
      <c r="F58" s="19">
        <v>79.1</v>
      </c>
      <c r="G58" s="19">
        <v>76.1</v>
      </c>
      <c r="H58" s="27">
        <v>76.6</v>
      </c>
      <c r="I58" s="27">
        <v>82.1</v>
      </c>
      <c r="J58" s="19">
        <v>80.2</v>
      </c>
      <c r="K58" s="19">
        <v>83.6</v>
      </c>
      <c r="L58" s="56">
        <v>85.2</v>
      </c>
      <c r="M58" s="56">
        <v>82.9</v>
      </c>
      <c r="N58" s="185">
        <v>79.4</v>
      </c>
      <c r="O58" s="19">
        <v>85.2</v>
      </c>
      <c r="P58" s="10">
        <f t="shared" si="7"/>
        <v>25.795</v>
      </c>
      <c r="Q58" s="10">
        <f t="shared" si="6"/>
        <v>107.305</v>
      </c>
      <c r="R58" s="3" t="s">
        <v>0</v>
      </c>
      <c r="S58" s="3"/>
    </row>
    <row r="59" spans="1:19" ht="25.5" customHeight="1">
      <c r="A59" s="239"/>
      <c r="B59" s="12"/>
      <c r="C59" s="39" t="s">
        <v>15</v>
      </c>
      <c r="D59" s="25">
        <v>16.4</v>
      </c>
      <c r="E59" s="19">
        <v>17.2</v>
      </c>
      <c r="F59" s="19">
        <v>17</v>
      </c>
      <c r="G59" s="19">
        <v>16.8</v>
      </c>
      <c r="H59" s="27">
        <v>20.3</v>
      </c>
      <c r="I59" s="27">
        <v>20.7</v>
      </c>
      <c r="J59" s="19">
        <v>22</v>
      </c>
      <c r="K59" s="19">
        <v>21</v>
      </c>
      <c r="L59" s="19">
        <v>21.1</v>
      </c>
      <c r="M59" s="56">
        <v>20.3</v>
      </c>
      <c r="N59" s="19">
        <v>20.3</v>
      </c>
      <c r="O59" s="19">
        <v>21.4</v>
      </c>
      <c r="P59" s="10">
        <f t="shared" si="7"/>
        <v>6.479</v>
      </c>
      <c r="Q59" s="10">
        <f t="shared" si="6"/>
        <v>105.419</v>
      </c>
      <c r="R59" s="3" t="s">
        <v>0</v>
      </c>
      <c r="S59" s="3"/>
    </row>
    <row r="60" spans="1:19" ht="25.5" customHeight="1">
      <c r="A60" s="240"/>
      <c r="B60" s="13"/>
      <c r="C60" s="40" t="s">
        <v>38</v>
      </c>
      <c r="D60" s="50" t="s">
        <v>36</v>
      </c>
      <c r="E60" s="20"/>
      <c r="F60" s="20"/>
      <c r="G60" s="20"/>
      <c r="H60" s="20"/>
      <c r="I60" s="20">
        <v>2.4</v>
      </c>
      <c r="J60" s="20">
        <v>2.5</v>
      </c>
      <c r="K60" s="20">
        <v>2.6</v>
      </c>
      <c r="L60" s="20">
        <v>2.5</v>
      </c>
      <c r="M60" s="88">
        <v>3</v>
      </c>
      <c r="N60" s="88">
        <v>3.8</v>
      </c>
      <c r="O60" s="20">
        <v>4.4</v>
      </c>
      <c r="P60" s="11">
        <f t="shared" si="7"/>
        <v>1.332</v>
      </c>
      <c r="Q60" s="11">
        <f t="shared" si="6"/>
        <v>115.789</v>
      </c>
      <c r="R60" s="3" t="s">
        <v>0</v>
      </c>
      <c r="S60" s="3"/>
    </row>
    <row r="61" spans="1:19" ht="25.5" customHeight="1">
      <c r="A61" s="238" t="s">
        <v>9</v>
      </c>
      <c r="B61" s="7" t="s">
        <v>3</v>
      </c>
      <c r="C61" s="8"/>
      <c r="D61" s="24">
        <v>5352.4</v>
      </c>
      <c r="E61" s="18">
        <v>5317.7</v>
      </c>
      <c r="F61" s="18">
        <v>5353.3</v>
      </c>
      <c r="G61" s="26">
        <v>5411.4</v>
      </c>
      <c r="H61" s="27">
        <v>5510.1</v>
      </c>
      <c r="I61" s="57">
        <v>5673.7</v>
      </c>
      <c r="J61" s="56">
        <v>5718.4</v>
      </c>
      <c r="K61" s="56">
        <v>5718.4</v>
      </c>
      <c r="L61" s="56">
        <v>5660.9</v>
      </c>
      <c r="M61" s="56">
        <v>5388.6</v>
      </c>
      <c r="N61" s="56">
        <v>5572.4</v>
      </c>
      <c r="O61" s="19">
        <v>5527.7</v>
      </c>
      <c r="P61" s="10">
        <f aca="true" t="shared" si="8" ref="P61:P72">ROUND((O61/$O$61)*100,3)</f>
        <v>100</v>
      </c>
      <c r="Q61" s="9">
        <f t="shared" si="6"/>
        <v>99.198</v>
      </c>
      <c r="R61" s="3" t="s">
        <v>0</v>
      </c>
      <c r="S61" s="3"/>
    </row>
    <row r="62" spans="1:19" ht="25.5" customHeight="1">
      <c r="A62" s="239"/>
      <c r="B62" s="12"/>
      <c r="C62" s="39" t="s">
        <v>12</v>
      </c>
      <c r="D62" s="25">
        <v>2200.7</v>
      </c>
      <c r="E62" s="19">
        <v>2198.6</v>
      </c>
      <c r="F62" s="19">
        <v>2191.8</v>
      </c>
      <c r="G62" s="27">
        <v>2224.1</v>
      </c>
      <c r="H62" s="19">
        <v>2267.5</v>
      </c>
      <c r="I62" s="57">
        <v>2301.5</v>
      </c>
      <c r="J62" s="56">
        <v>2290.6</v>
      </c>
      <c r="K62" s="56">
        <v>2277.5</v>
      </c>
      <c r="L62" s="56">
        <v>2208.9</v>
      </c>
      <c r="M62" s="56">
        <v>2097.8</v>
      </c>
      <c r="N62" s="56">
        <v>2118</v>
      </c>
      <c r="O62" s="19">
        <v>2092</v>
      </c>
      <c r="P62" s="10">
        <f t="shared" si="8"/>
        <v>37.846</v>
      </c>
      <c r="Q62" s="10">
        <f t="shared" si="6"/>
        <v>98.772</v>
      </c>
      <c r="R62" s="3" t="s">
        <v>0</v>
      </c>
      <c r="S62" s="3"/>
    </row>
    <row r="63" spans="1:19" ht="25.5" customHeight="1">
      <c r="A63" s="239"/>
      <c r="B63" s="12"/>
      <c r="C63" s="39" t="s">
        <v>13</v>
      </c>
      <c r="D63" s="25">
        <v>1217</v>
      </c>
      <c r="E63" s="19">
        <v>1203.8</v>
      </c>
      <c r="F63" s="19">
        <v>1231.1</v>
      </c>
      <c r="G63" s="27">
        <v>1251</v>
      </c>
      <c r="H63" s="27">
        <v>1269.2</v>
      </c>
      <c r="I63" s="57">
        <v>1290.6</v>
      </c>
      <c r="J63" s="19">
        <v>1290.2</v>
      </c>
      <c r="K63" s="56">
        <v>1338</v>
      </c>
      <c r="L63" s="56">
        <v>1356.7</v>
      </c>
      <c r="M63" s="56">
        <v>1312.4</v>
      </c>
      <c r="N63" s="56">
        <v>1387.9</v>
      </c>
      <c r="O63" s="19">
        <v>1386.1</v>
      </c>
      <c r="P63" s="10">
        <f t="shared" si="8"/>
        <v>25.076</v>
      </c>
      <c r="Q63" s="10">
        <f t="shared" si="6"/>
        <v>99.87</v>
      </c>
      <c r="R63" s="3" t="s">
        <v>0</v>
      </c>
      <c r="S63" s="3"/>
    </row>
    <row r="64" spans="1:19" ht="25.5" customHeight="1">
      <c r="A64" s="239"/>
      <c r="B64" s="12"/>
      <c r="C64" s="39" t="s">
        <v>14</v>
      </c>
      <c r="D64" s="25">
        <v>1123.3</v>
      </c>
      <c r="E64" s="19">
        <v>1114</v>
      </c>
      <c r="F64" s="19">
        <v>1119.5</v>
      </c>
      <c r="G64" s="27">
        <v>1149.5</v>
      </c>
      <c r="H64" s="27">
        <v>1158.4</v>
      </c>
      <c r="I64" s="57">
        <v>1180.8</v>
      </c>
      <c r="J64" s="56">
        <v>1179.5</v>
      </c>
      <c r="K64" s="56">
        <v>1201.9</v>
      </c>
      <c r="L64" s="56">
        <v>1178</v>
      </c>
      <c r="M64" s="56">
        <v>1056.7</v>
      </c>
      <c r="N64" s="56">
        <v>1110.8</v>
      </c>
      <c r="O64" s="27">
        <v>1198.6</v>
      </c>
      <c r="P64" s="10">
        <f t="shared" si="8"/>
        <v>21.684</v>
      </c>
      <c r="Q64" s="10">
        <f t="shared" si="6"/>
        <v>107.904</v>
      </c>
      <c r="R64" s="3" t="s">
        <v>0</v>
      </c>
      <c r="S64" s="3"/>
    </row>
    <row r="65" spans="1:19" ht="25.5" customHeight="1">
      <c r="A65" s="239"/>
      <c r="B65" s="12"/>
      <c r="C65" s="39" t="s">
        <v>25</v>
      </c>
      <c r="D65" s="25">
        <v>305</v>
      </c>
      <c r="E65" s="19">
        <v>282.8</v>
      </c>
      <c r="F65" s="19">
        <v>287.3</v>
      </c>
      <c r="G65" s="27">
        <v>281.9</v>
      </c>
      <c r="H65" s="27">
        <v>285.7</v>
      </c>
      <c r="I65" s="27">
        <v>295.2</v>
      </c>
      <c r="J65" s="19">
        <v>299.4</v>
      </c>
      <c r="K65" s="19">
        <v>292</v>
      </c>
      <c r="L65" s="19">
        <v>301.6</v>
      </c>
      <c r="M65" s="56">
        <v>299.5</v>
      </c>
      <c r="N65" s="56">
        <v>307.6</v>
      </c>
      <c r="O65" s="19">
        <v>315.1</v>
      </c>
      <c r="P65" s="10">
        <f t="shared" si="8"/>
        <v>5.7</v>
      </c>
      <c r="Q65" s="10">
        <f t="shared" si="6"/>
        <v>102.438</v>
      </c>
      <c r="R65" s="3" t="s">
        <v>0</v>
      </c>
      <c r="S65" s="3"/>
    </row>
    <row r="66" spans="1:19" ht="25.5" customHeight="1">
      <c r="A66" s="239"/>
      <c r="B66" s="12"/>
      <c r="C66" s="39" t="s">
        <v>15</v>
      </c>
      <c r="D66" s="25">
        <v>506.4</v>
      </c>
      <c r="E66" s="19">
        <v>518.5</v>
      </c>
      <c r="F66" s="19">
        <v>523.5</v>
      </c>
      <c r="G66" s="27">
        <v>504.8</v>
      </c>
      <c r="H66" s="27">
        <v>529.4</v>
      </c>
      <c r="I66" s="57">
        <v>532.4</v>
      </c>
      <c r="J66" s="56">
        <v>537.6</v>
      </c>
      <c r="K66" s="56">
        <v>521.8</v>
      </c>
      <c r="L66" s="56">
        <v>516.8</v>
      </c>
      <c r="M66" s="56">
        <v>511.6</v>
      </c>
      <c r="N66" s="56">
        <v>521.1</v>
      </c>
      <c r="O66" s="19">
        <v>487.8</v>
      </c>
      <c r="P66" s="10">
        <f t="shared" si="8"/>
        <v>8.825</v>
      </c>
      <c r="Q66" s="10">
        <f t="shared" si="6"/>
        <v>93.61</v>
      </c>
      <c r="R66" s="3"/>
      <c r="S66" s="3"/>
    </row>
    <row r="67" spans="1:19" ht="25.5" customHeight="1">
      <c r="A67" s="240"/>
      <c r="B67" s="13"/>
      <c r="C67" s="40" t="s">
        <v>38</v>
      </c>
      <c r="D67" s="50" t="s">
        <v>36</v>
      </c>
      <c r="E67" s="20"/>
      <c r="F67" s="20"/>
      <c r="G67" s="21"/>
      <c r="H67" s="21"/>
      <c r="I67" s="21">
        <v>68.5</v>
      </c>
      <c r="J67" s="88">
        <v>76.4</v>
      </c>
      <c r="K67" s="88">
        <v>87.2</v>
      </c>
      <c r="L67" s="88">
        <v>98.6</v>
      </c>
      <c r="M67" s="88">
        <v>110.6</v>
      </c>
      <c r="N67" s="88">
        <v>127</v>
      </c>
      <c r="O67" s="20">
        <v>148</v>
      </c>
      <c r="P67" s="11">
        <f t="shared" si="8"/>
        <v>2.677</v>
      </c>
      <c r="Q67" s="11">
        <f t="shared" si="6"/>
        <v>116.535</v>
      </c>
      <c r="R67" s="3" t="s">
        <v>0</v>
      </c>
      <c r="S67" s="3"/>
    </row>
    <row r="68" spans="1:19" ht="25.5" customHeight="1">
      <c r="A68" s="245" t="s">
        <v>29</v>
      </c>
      <c r="B68" s="246"/>
      <c r="C68" s="247"/>
      <c r="D68" s="36">
        <v>188.8</v>
      </c>
      <c r="E68" s="37">
        <v>193.4</v>
      </c>
      <c r="F68" s="37">
        <v>202.2</v>
      </c>
      <c r="G68" s="38">
        <v>208.9</v>
      </c>
      <c r="H68" s="38">
        <v>214.1</v>
      </c>
      <c r="I68" s="86">
        <v>220.8</v>
      </c>
      <c r="J68" s="87">
        <v>222.9</v>
      </c>
      <c r="K68" s="87">
        <v>231.9</v>
      </c>
      <c r="L68" s="87">
        <v>236.4</v>
      </c>
      <c r="M68" s="88">
        <v>237.4</v>
      </c>
      <c r="N68" s="88">
        <v>255.6</v>
      </c>
      <c r="O68" s="20">
        <v>263</v>
      </c>
      <c r="P68" s="11">
        <f t="shared" si="8"/>
        <v>4.758</v>
      </c>
      <c r="Q68" s="11">
        <f t="shared" si="6"/>
        <v>102.895</v>
      </c>
      <c r="R68" s="3"/>
      <c r="S68" s="3"/>
    </row>
    <row r="69" spans="1:19" ht="25.5" customHeight="1">
      <c r="A69" s="245" t="s">
        <v>30</v>
      </c>
      <c r="B69" s="246"/>
      <c r="C69" s="247"/>
      <c r="D69" s="36">
        <v>967.3</v>
      </c>
      <c r="E69" s="37">
        <v>1000.6</v>
      </c>
      <c r="F69" s="37">
        <v>1058.3</v>
      </c>
      <c r="G69" s="38">
        <v>1229.3</v>
      </c>
      <c r="H69" s="38">
        <v>1429</v>
      </c>
      <c r="I69" s="86">
        <v>1659</v>
      </c>
      <c r="J69" s="87">
        <v>1831.9</v>
      </c>
      <c r="K69" s="87">
        <v>1951</v>
      </c>
      <c r="L69" s="87">
        <v>2041.7</v>
      </c>
      <c r="M69" s="88">
        <v>2210.3</v>
      </c>
      <c r="N69" s="88">
        <v>2402.9</v>
      </c>
      <c r="O69" s="20">
        <v>2613.2</v>
      </c>
      <c r="P69" s="11">
        <f t="shared" si="8"/>
        <v>47.275</v>
      </c>
      <c r="Q69" s="11">
        <f t="shared" si="6"/>
        <v>108.752</v>
      </c>
      <c r="R69" s="3"/>
      <c r="S69" s="3"/>
    </row>
    <row r="70" spans="1:19" ht="25.5" customHeight="1">
      <c r="A70" s="245" t="s">
        <v>28</v>
      </c>
      <c r="B70" s="246"/>
      <c r="C70" s="247"/>
      <c r="D70" s="36">
        <v>295.1</v>
      </c>
      <c r="E70" s="37">
        <v>296.5</v>
      </c>
      <c r="F70" s="37">
        <v>307.8</v>
      </c>
      <c r="G70" s="38">
        <v>316.2</v>
      </c>
      <c r="H70" s="38">
        <v>343.9</v>
      </c>
      <c r="I70" s="86">
        <v>364.5</v>
      </c>
      <c r="J70" s="87">
        <v>382.1</v>
      </c>
      <c r="K70" s="37">
        <v>414.5</v>
      </c>
      <c r="L70" s="87">
        <v>445.9</v>
      </c>
      <c r="M70" s="88">
        <v>487.6</v>
      </c>
      <c r="N70" s="88">
        <v>520.5</v>
      </c>
      <c r="O70" s="20">
        <v>559.1</v>
      </c>
      <c r="P70" s="11">
        <f t="shared" si="8"/>
        <v>10.115</v>
      </c>
      <c r="Q70" s="11">
        <f t="shared" si="6"/>
        <v>107.416</v>
      </c>
      <c r="R70" s="3"/>
      <c r="S70" s="3"/>
    </row>
    <row r="71" spans="1:19" ht="25.5" customHeight="1">
      <c r="A71" s="245" t="s">
        <v>26</v>
      </c>
      <c r="B71" s="246"/>
      <c r="C71" s="247"/>
      <c r="D71" s="36">
        <v>182.9</v>
      </c>
      <c r="E71" s="37">
        <v>179.7</v>
      </c>
      <c r="F71" s="37">
        <v>183.6</v>
      </c>
      <c r="G71" s="38">
        <v>186</v>
      </c>
      <c r="H71" s="38">
        <v>193.2</v>
      </c>
      <c r="I71" s="86">
        <v>207</v>
      </c>
      <c r="J71" s="87">
        <v>212.6</v>
      </c>
      <c r="K71" s="87">
        <v>225.6</v>
      </c>
      <c r="L71" s="87">
        <v>235.9</v>
      </c>
      <c r="M71" s="88">
        <v>234.3</v>
      </c>
      <c r="N71" s="88">
        <v>258</v>
      </c>
      <c r="O71" s="20">
        <v>266.9</v>
      </c>
      <c r="P71" s="11">
        <f t="shared" si="8"/>
        <v>4.828</v>
      </c>
      <c r="Q71" s="11">
        <f t="shared" si="6"/>
        <v>103.45</v>
      </c>
      <c r="R71" s="3"/>
      <c r="S71" s="3"/>
    </row>
    <row r="72" spans="1:19" ht="25.5" customHeight="1">
      <c r="A72" s="245" t="s">
        <v>27</v>
      </c>
      <c r="B72" s="246"/>
      <c r="C72" s="247"/>
      <c r="D72" s="36">
        <v>614.3</v>
      </c>
      <c r="E72" s="37">
        <v>625.1</v>
      </c>
      <c r="F72" s="37">
        <v>626.7</v>
      </c>
      <c r="G72" s="38">
        <v>643</v>
      </c>
      <c r="H72" s="38">
        <v>651.1</v>
      </c>
      <c r="I72" s="86">
        <v>650.7</v>
      </c>
      <c r="J72" s="87">
        <v>670.3</v>
      </c>
      <c r="K72" s="87">
        <v>673.8</v>
      </c>
      <c r="L72" s="87">
        <v>679.3</v>
      </c>
      <c r="M72" s="88">
        <v>644.4</v>
      </c>
      <c r="N72" s="88">
        <v>668.7</v>
      </c>
      <c r="O72" s="20">
        <v>685.6</v>
      </c>
      <c r="P72" s="11">
        <f t="shared" si="8"/>
        <v>12.403</v>
      </c>
      <c r="Q72" s="11">
        <f t="shared" si="6"/>
        <v>102.527</v>
      </c>
      <c r="R72" s="3"/>
      <c r="S72" s="3"/>
    </row>
    <row r="73" spans="1:19" ht="25.5" customHeight="1">
      <c r="A73" s="239" t="s">
        <v>10</v>
      </c>
      <c r="B73" s="35" t="s">
        <v>86</v>
      </c>
      <c r="C73" s="8"/>
      <c r="D73" s="83">
        <v>9259.6</v>
      </c>
      <c r="E73" s="56">
        <v>9333.5</v>
      </c>
      <c r="F73" s="56">
        <v>9498.2</v>
      </c>
      <c r="G73" s="57">
        <v>9824.3</v>
      </c>
      <c r="H73" s="57">
        <v>10270.4</v>
      </c>
      <c r="I73" s="57">
        <v>10754.6</v>
      </c>
      <c r="J73" s="56">
        <v>11048.4</v>
      </c>
      <c r="K73" s="56">
        <v>11347.6</v>
      </c>
      <c r="L73" s="56">
        <v>11492.8</v>
      </c>
      <c r="M73" s="56">
        <v>11391.3</v>
      </c>
      <c r="N73" s="56">
        <v>11977.8</v>
      </c>
      <c r="O73" s="19">
        <v>12274.6</v>
      </c>
      <c r="P73" s="10">
        <f aca="true" t="shared" si="9" ref="P73:P79">ROUND((O73/$O$73)*100,3)</f>
        <v>100</v>
      </c>
      <c r="Q73" s="10">
        <f t="shared" si="6"/>
        <v>102.478</v>
      </c>
      <c r="R73" s="3" t="s">
        <v>0</v>
      </c>
      <c r="S73" s="3"/>
    </row>
    <row r="74" spans="1:19" ht="25.5" customHeight="1">
      <c r="A74" s="239"/>
      <c r="B74" s="12"/>
      <c r="C74" s="39" t="s">
        <v>12</v>
      </c>
      <c r="D74" s="25">
        <v>3562.1</v>
      </c>
      <c r="E74" s="19">
        <v>3581.3</v>
      </c>
      <c r="F74" s="19">
        <v>3615.2</v>
      </c>
      <c r="G74" s="27">
        <v>3685.8</v>
      </c>
      <c r="H74" s="27">
        <v>3828.1</v>
      </c>
      <c r="I74" s="57">
        <v>3901.7</v>
      </c>
      <c r="J74" s="56">
        <v>3944.2</v>
      </c>
      <c r="K74" s="56">
        <v>4005</v>
      </c>
      <c r="L74" s="56">
        <v>3987.3</v>
      </c>
      <c r="M74" s="56">
        <v>3908.9</v>
      </c>
      <c r="N74" s="56">
        <v>4031.9</v>
      </c>
      <c r="O74" s="19">
        <v>4059.1</v>
      </c>
      <c r="P74" s="10">
        <f t="shared" si="9"/>
        <v>33.069</v>
      </c>
      <c r="Q74" s="10">
        <f t="shared" si="6"/>
        <v>100.675</v>
      </c>
      <c r="R74" s="3" t="s">
        <v>0</v>
      </c>
      <c r="S74" s="3"/>
    </row>
    <row r="75" spans="1:19" ht="25.5" customHeight="1">
      <c r="A75" s="239"/>
      <c r="B75" s="12"/>
      <c r="C75" s="39" t="s">
        <v>13</v>
      </c>
      <c r="D75" s="25">
        <v>2175.5</v>
      </c>
      <c r="E75" s="19">
        <v>2216.9</v>
      </c>
      <c r="F75" s="19">
        <v>2272.2</v>
      </c>
      <c r="G75" s="27">
        <v>2348.4</v>
      </c>
      <c r="H75" s="27">
        <v>2420</v>
      </c>
      <c r="I75" s="57">
        <v>2497.5</v>
      </c>
      <c r="J75" s="56">
        <v>2548.9</v>
      </c>
      <c r="K75" s="56">
        <v>2645.8</v>
      </c>
      <c r="L75" s="56">
        <v>2712</v>
      </c>
      <c r="M75" s="56">
        <v>2643.7</v>
      </c>
      <c r="N75" s="56">
        <v>2843.1</v>
      </c>
      <c r="O75" s="19">
        <v>2905.6</v>
      </c>
      <c r="P75" s="10">
        <f t="shared" si="9"/>
        <v>23.672</v>
      </c>
      <c r="Q75" s="10">
        <f t="shared" si="6"/>
        <v>102.198</v>
      </c>
      <c r="R75" s="3" t="s">
        <v>0</v>
      </c>
      <c r="S75" s="3"/>
    </row>
    <row r="76" spans="1:19" ht="25.5" customHeight="1">
      <c r="A76" s="239"/>
      <c r="B76" s="12"/>
      <c r="C76" s="39" t="s">
        <v>14</v>
      </c>
      <c r="D76" s="25">
        <v>2337.6</v>
      </c>
      <c r="E76" s="19">
        <v>2348.7</v>
      </c>
      <c r="F76" s="19">
        <v>2403.1</v>
      </c>
      <c r="G76" s="27">
        <v>2595</v>
      </c>
      <c r="H76" s="27">
        <v>2764</v>
      </c>
      <c r="I76" s="57">
        <v>2982.3</v>
      </c>
      <c r="J76" s="57">
        <v>3139</v>
      </c>
      <c r="K76" s="56">
        <v>3267.3</v>
      </c>
      <c r="L76" s="56">
        <v>3324.1</v>
      </c>
      <c r="M76" s="56">
        <v>3346.6</v>
      </c>
      <c r="N76" s="56">
        <v>3532</v>
      </c>
      <c r="O76" s="19">
        <v>3724.3</v>
      </c>
      <c r="P76" s="10">
        <f t="shared" si="9"/>
        <v>30.342</v>
      </c>
      <c r="Q76" s="10">
        <f t="shared" si="6"/>
        <v>105.445</v>
      </c>
      <c r="R76" s="3" t="s">
        <v>0</v>
      </c>
      <c r="S76" s="3"/>
    </row>
    <row r="77" spans="1:19" ht="25.5" customHeight="1">
      <c r="A77" s="239"/>
      <c r="B77" s="12"/>
      <c r="C77" s="39" t="s">
        <v>85</v>
      </c>
      <c r="D77" s="25">
        <v>600.1</v>
      </c>
      <c r="E77" s="19">
        <v>585.9</v>
      </c>
      <c r="F77" s="19">
        <v>596.9</v>
      </c>
      <c r="G77" s="27">
        <v>596.5</v>
      </c>
      <c r="H77" s="27">
        <v>633.1</v>
      </c>
      <c r="I77" s="57">
        <v>662.3</v>
      </c>
      <c r="J77" s="56">
        <v>687.2</v>
      </c>
      <c r="K77" s="56">
        <v>700.4</v>
      </c>
      <c r="L77" s="56">
        <v>727.7</v>
      </c>
      <c r="M77" s="56">
        <v>737.5</v>
      </c>
      <c r="N77" s="56">
        <v>778.9</v>
      </c>
      <c r="O77" s="19">
        <v>791.5</v>
      </c>
      <c r="P77" s="10">
        <f t="shared" si="9"/>
        <v>6.448</v>
      </c>
      <c r="Q77" s="10">
        <f t="shared" si="6"/>
        <v>101.618</v>
      </c>
      <c r="R77" s="3" t="s">
        <v>0</v>
      </c>
      <c r="S77" s="3"/>
    </row>
    <row r="78" spans="1:19" ht="25.5" customHeight="1">
      <c r="A78" s="239"/>
      <c r="B78" s="12"/>
      <c r="C78" s="39" t="s">
        <v>15</v>
      </c>
      <c r="D78" s="25">
        <v>584.3</v>
      </c>
      <c r="E78" s="19">
        <v>600.7</v>
      </c>
      <c r="F78" s="19">
        <v>610.8</v>
      </c>
      <c r="G78" s="27">
        <v>598.5</v>
      </c>
      <c r="H78" s="27">
        <v>625.2</v>
      </c>
      <c r="I78" s="57">
        <v>626.7</v>
      </c>
      <c r="J78" s="56">
        <v>635.2</v>
      </c>
      <c r="K78" s="56">
        <v>621.8</v>
      </c>
      <c r="L78" s="56">
        <v>619</v>
      </c>
      <c r="M78" s="56">
        <v>614.1</v>
      </c>
      <c r="N78" s="56">
        <v>626.3</v>
      </c>
      <c r="O78" s="19">
        <v>599.3</v>
      </c>
      <c r="P78" s="10">
        <f t="shared" si="9"/>
        <v>4.882</v>
      </c>
      <c r="Q78" s="10">
        <f t="shared" si="6"/>
        <v>95.689</v>
      </c>
      <c r="R78" s="3"/>
      <c r="S78" s="3"/>
    </row>
    <row r="79" spans="1:19" ht="25.5" customHeight="1">
      <c r="A79" s="240"/>
      <c r="B79" s="13"/>
      <c r="C79" s="40" t="s">
        <v>84</v>
      </c>
      <c r="D79" s="50" t="s">
        <v>83</v>
      </c>
      <c r="E79" s="20"/>
      <c r="F79" s="20"/>
      <c r="G79" s="21"/>
      <c r="H79" s="21"/>
      <c r="I79" s="184">
        <v>84.1</v>
      </c>
      <c r="J79" s="88">
        <v>93.9</v>
      </c>
      <c r="K79" s="88">
        <v>107.3</v>
      </c>
      <c r="L79" s="88">
        <v>122.7</v>
      </c>
      <c r="M79" s="88">
        <v>140.6</v>
      </c>
      <c r="N79" s="88">
        <v>165.5</v>
      </c>
      <c r="O79" s="20">
        <v>194.8</v>
      </c>
      <c r="P79" s="11">
        <f t="shared" si="9"/>
        <v>1.587</v>
      </c>
      <c r="Q79" s="11">
        <f t="shared" si="6"/>
        <v>117.704</v>
      </c>
      <c r="R79" s="3" t="s">
        <v>0</v>
      </c>
      <c r="S79" s="3"/>
    </row>
    <row r="80" spans="1:19" ht="7.5" customHeight="1">
      <c r="A80" s="29"/>
      <c r="B80" s="29"/>
      <c r="C80" s="30"/>
      <c r="D80" s="31"/>
      <c r="E80" s="32"/>
      <c r="F80" s="32"/>
      <c r="G80" s="33"/>
      <c r="H80" s="33"/>
      <c r="I80" s="33"/>
      <c r="J80" s="32"/>
      <c r="K80" s="32"/>
      <c r="L80" s="32"/>
      <c r="M80" s="41"/>
      <c r="N80" s="41"/>
      <c r="O80" s="41"/>
      <c r="P80" s="28"/>
      <c r="Q80" s="28"/>
      <c r="R80" s="3"/>
      <c r="S80" s="3"/>
    </row>
    <row r="81" spans="1:15" s="92" customFormat="1" ht="17.25" customHeight="1">
      <c r="A81" s="91"/>
      <c r="B81" s="91"/>
      <c r="C81" s="91"/>
      <c r="D81" s="91" t="s">
        <v>82</v>
      </c>
      <c r="E81" s="91"/>
      <c r="F81" s="91"/>
      <c r="G81" s="91"/>
      <c r="H81" s="91"/>
      <c r="I81" s="91"/>
      <c r="J81" s="91"/>
      <c r="K81" s="91"/>
      <c r="M81" s="91"/>
      <c r="N81" s="93"/>
      <c r="O81" s="93"/>
    </row>
    <row r="82" spans="4:6" s="92" customFormat="1" ht="15.75" customHeight="1">
      <c r="D82" s="92" t="s">
        <v>39</v>
      </c>
      <c r="F82" s="92" t="s">
        <v>39</v>
      </c>
    </row>
    <row r="83" spans="1:16" s="92" customFormat="1" ht="17.25" customHeight="1">
      <c r="A83" s="94"/>
      <c r="B83" s="94"/>
      <c r="D83" s="94"/>
      <c r="E83" s="94"/>
      <c r="F83" s="94" t="s">
        <v>40</v>
      </c>
      <c r="G83" s="94"/>
      <c r="H83" s="94"/>
      <c r="I83" s="94"/>
      <c r="J83" s="94"/>
      <c r="K83" s="94"/>
      <c r="L83" s="94"/>
      <c r="M83" s="94"/>
      <c r="N83" s="94"/>
      <c r="O83" s="94"/>
      <c r="P83" s="95"/>
    </row>
    <row r="84" s="49" customFormat="1" ht="21" customHeight="1"/>
    <row r="85" spans="1:17" s="48" customFormat="1" ht="21" customHeight="1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</row>
    <row r="86" spans="5:15" s="48" customFormat="1" ht="21" customHeight="1"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</row>
    <row r="87" spans="5:15" s="48" customFormat="1" ht="21" customHeight="1"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</row>
  </sheetData>
  <sheetProtection/>
  <mergeCells count="43">
    <mergeCell ref="A73:A79"/>
    <mergeCell ref="D4:D5"/>
    <mergeCell ref="A72:C72"/>
    <mergeCell ref="A70:C70"/>
    <mergeCell ref="A68:C68"/>
    <mergeCell ref="A69:C69"/>
    <mergeCell ref="A61:A67"/>
    <mergeCell ref="A71:C71"/>
    <mergeCell ref="Q4:Q5"/>
    <mergeCell ref="K4:K5"/>
    <mergeCell ref="H4:H5"/>
    <mergeCell ref="A54:A60"/>
    <mergeCell ref="J4:J5"/>
    <mergeCell ref="D45:D46"/>
    <mergeCell ref="O4:O5"/>
    <mergeCell ref="O45:O46"/>
    <mergeCell ref="I45:I46"/>
    <mergeCell ref="A47:A53"/>
    <mergeCell ref="E45:E46"/>
    <mergeCell ref="A4:C5"/>
    <mergeCell ref="E4:E5"/>
    <mergeCell ref="F4:F5"/>
    <mergeCell ref="G4:G5"/>
    <mergeCell ref="A13:A19"/>
    <mergeCell ref="A45:C46"/>
    <mergeCell ref="G45:G46"/>
    <mergeCell ref="F45:F46"/>
    <mergeCell ref="N4:N5"/>
    <mergeCell ref="N45:N46"/>
    <mergeCell ref="M4:M5"/>
    <mergeCell ref="M45:M46"/>
    <mergeCell ref="L4:L5"/>
    <mergeCell ref="L45:L46"/>
    <mergeCell ref="K45:K46"/>
    <mergeCell ref="H45:H46"/>
    <mergeCell ref="J45:J46"/>
    <mergeCell ref="I4:I5"/>
    <mergeCell ref="A20:A26"/>
    <mergeCell ref="Q45:Q46"/>
    <mergeCell ref="A27:A33"/>
    <mergeCell ref="A34:A40"/>
    <mergeCell ref="A42:Q42"/>
    <mergeCell ref="A6:A12"/>
  </mergeCells>
  <printOptions/>
  <pageMargins left="0.5118110236220472" right="0.5118110236220472" top="0.35433070866141736" bottom="0.4330708661417323" header="0.1968503937007874" footer="0.1968503937007874"/>
  <pageSetup horizontalDpi="600" verticalDpi="600" orientation="portrait" pageOrder="overThenDown" paperSize="9" scale="70" r:id="rId2"/>
  <rowBreaks count="1" manualBreakCount="1">
    <brk id="41" max="15" man="1"/>
  </rowBreaks>
  <colBreaks count="1" manualBreakCount="1">
    <brk id="14" max="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="80" zoomScaleNormal="80" zoomScaleSheetLayoutView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7" sqref="B27"/>
    </sheetView>
  </sheetViews>
  <sheetFormatPr defaultColWidth="9.00390625" defaultRowHeight="18.75" customHeight="1"/>
  <cols>
    <col min="1" max="1" width="12.50390625" style="98" customWidth="1"/>
    <col min="2" max="2" width="12.00390625" style="98" customWidth="1"/>
    <col min="3" max="9" width="9.375" style="98" customWidth="1"/>
    <col min="10" max="11" width="9.875" style="98" customWidth="1"/>
    <col min="12" max="16384" width="9.00390625" style="98" customWidth="1"/>
  </cols>
  <sheetData>
    <row r="1" spans="1:8" ht="27" customHeight="1">
      <c r="A1" s="125"/>
      <c r="B1" s="124"/>
      <c r="C1" s="125" t="s">
        <v>60</v>
      </c>
      <c r="D1" s="124"/>
      <c r="E1" s="124"/>
      <c r="F1" s="124"/>
      <c r="G1" s="124"/>
      <c r="H1" s="124"/>
    </row>
    <row r="2" ht="21" customHeight="1"/>
    <row r="3" spans="1:11" s="100" customFormat="1" ht="21" customHeight="1">
      <c r="A3" s="250" t="s">
        <v>59</v>
      </c>
      <c r="B3" s="250"/>
      <c r="C3" s="122"/>
      <c r="D3" s="122"/>
      <c r="E3" s="122"/>
      <c r="F3" s="122"/>
      <c r="G3" s="123"/>
      <c r="H3" s="122"/>
      <c r="I3" s="122"/>
      <c r="J3" s="122"/>
      <c r="K3" s="122"/>
    </row>
    <row r="4" spans="1:11" s="100" customFormat="1" ht="21" customHeight="1">
      <c r="A4" s="251" t="s">
        <v>58</v>
      </c>
      <c r="B4" s="252"/>
      <c r="C4" s="121">
        <v>2001</v>
      </c>
      <c r="D4" s="121">
        <v>2002</v>
      </c>
      <c r="E4" s="121">
        <v>2003</v>
      </c>
      <c r="F4" s="121">
        <v>2004</v>
      </c>
      <c r="G4" s="121">
        <v>2005</v>
      </c>
      <c r="H4" s="121">
        <v>2006</v>
      </c>
      <c r="I4" s="121">
        <v>2007</v>
      </c>
      <c r="J4" s="121">
        <v>2008</v>
      </c>
      <c r="K4" s="121">
        <v>2009</v>
      </c>
    </row>
    <row r="5" spans="1:11" s="100" customFormat="1" ht="21" customHeight="1">
      <c r="A5" s="120" t="s">
        <v>57</v>
      </c>
      <c r="B5" s="119"/>
      <c r="C5" s="118">
        <v>4.09</v>
      </c>
      <c r="D5" s="118">
        <v>4.08</v>
      </c>
      <c r="E5" s="118">
        <v>4.04</v>
      </c>
      <c r="F5" s="118">
        <v>4.17</v>
      </c>
      <c r="G5" s="118">
        <v>4.14</v>
      </c>
      <c r="H5" s="118">
        <v>4.13</v>
      </c>
      <c r="I5" s="118">
        <v>4.02</v>
      </c>
      <c r="J5" s="118">
        <v>3.88</v>
      </c>
      <c r="K5" s="118">
        <v>3.71</v>
      </c>
    </row>
    <row r="6" spans="1:11" s="100" customFormat="1" ht="21" customHeight="1">
      <c r="A6" s="114" t="s">
        <v>55</v>
      </c>
      <c r="B6" s="183"/>
      <c r="C6" s="112"/>
      <c r="D6" s="112"/>
      <c r="E6" s="112"/>
      <c r="F6" s="112"/>
      <c r="G6" s="112"/>
      <c r="H6" s="112"/>
      <c r="I6" s="112"/>
      <c r="J6" s="112"/>
      <c r="K6" s="112"/>
    </row>
    <row r="7" spans="1:11" s="100" customFormat="1" ht="21" customHeight="1">
      <c r="A7" s="114" t="s">
        <v>56</v>
      </c>
      <c r="B7" s="183"/>
      <c r="C7" s="112">
        <v>2</v>
      </c>
      <c r="D7" s="112">
        <v>2.01</v>
      </c>
      <c r="E7" s="112">
        <v>2.01</v>
      </c>
      <c r="F7" s="112">
        <v>1.99</v>
      </c>
      <c r="G7" s="112">
        <v>1.96</v>
      </c>
      <c r="H7" s="112">
        <v>1.88</v>
      </c>
      <c r="I7" s="112">
        <v>1.8</v>
      </c>
      <c r="J7" s="112">
        <v>1.77</v>
      </c>
      <c r="K7" s="258">
        <v>1.62</v>
      </c>
    </row>
    <row r="8" spans="1:11" s="100" customFormat="1" ht="21" customHeight="1">
      <c r="A8" s="117" t="s">
        <v>55</v>
      </c>
      <c r="B8" s="116"/>
      <c r="C8" s="115"/>
      <c r="D8" s="115"/>
      <c r="E8" s="115"/>
      <c r="F8" s="115"/>
      <c r="G8" s="115"/>
      <c r="H8" s="115"/>
      <c r="I8" s="115"/>
      <c r="J8" s="115"/>
      <c r="K8" s="115"/>
    </row>
    <row r="9" spans="1:11" s="100" customFormat="1" ht="21" customHeight="1">
      <c r="A9" s="120" t="s">
        <v>54</v>
      </c>
      <c r="B9" s="119"/>
      <c r="C9" s="118"/>
      <c r="D9" s="118"/>
      <c r="E9" s="118"/>
      <c r="F9" s="118"/>
      <c r="G9" s="118"/>
      <c r="H9" s="118"/>
      <c r="I9" s="118"/>
      <c r="J9" s="118"/>
      <c r="K9" s="118"/>
    </row>
    <row r="10" spans="1:11" s="100" customFormat="1" ht="21" customHeight="1">
      <c r="A10" s="114" t="s">
        <v>49</v>
      </c>
      <c r="B10" s="183"/>
      <c r="C10" s="112"/>
      <c r="D10" s="112"/>
      <c r="E10" s="112"/>
      <c r="F10" s="112"/>
      <c r="G10" s="112"/>
      <c r="H10" s="112"/>
      <c r="I10" s="112"/>
      <c r="J10" s="112"/>
      <c r="K10" s="112"/>
    </row>
    <row r="11" spans="1:11" s="100" customFormat="1" ht="21" customHeight="1">
      <c r="A11" s="114" t="s">
        <v>53</v>
      </c>
      <c r="B11" s="183"/>
      <c r="C11" s="112">
        <v>517.01</v>
      </c>
      <c r="D11" s="112">
        <v>519.88</v>
      </c>
      <c r="E11" s="112">
        <v>515.32</v>
      </c>
      <c r="F11" s="112">
        <v>532.26</v>
      </c>
      <c r="G11" s="112">
        <v>528.38</v>
      </c>
      <c r="H11" s="112">
        <v>527.56</v>
      </c>
      <c r="I11" s="112">
        <v>513.519</v>
      </c>
      <c r="J11" s="112">
        <v>495.84</v>
      </c>
      <c r="K11" s="112">
        <v>471.992</v>
      </c>
    </row>
    <row r="12" spans="1:11" s="100" customFormat="1" ht="21" customHeight="1">
      <c r="A12" s="117" t="s">
        <v>52</v>
      </c>
      <c r="B12" s="116"/>
      <c r="C12" s="115">
        <v>350.85</v>
      </c>
      <c r="D12" s="115">
        <v>352.48</v>
      </c>
      <c r="E12" s="115">
        <v>346.68</v>
      </c>
      <c r="F12" s="115">
        <v>350.65</v>
      </c>
      <c r="G12" s="115">
        <v>353.75</v>
      </c>
      <c r="H12" s="115">
        <v>351.79</v>
      </c>
      <c r="I12" s="115">
        <v>341.696</v>
      </c>
      <c r="J12" s="115">
        <v>318.81</v>
      </c>
      <c r="K12" s="115">
        <v>313.58</v>
      </c>
    </row>
    <row r="13" spans="1:11" s="100" customFormat="1" ht="21" customHeight="1">
      <c r="A13" s="114" t="s">
        <v>51</v>
      </c>
      <c r="B13" s="183"/>
      <c r="C13" s="112"/>
      <c r="D13" s="112"/>
      <c r="E13" s="112"/>
      <c r="F13" s="112"/>
      <c r="G13" s="112"/>
      <c r="H13" s="112"/>
      <c r="I13" s="112"/>
      <c r="J13" s="112"/>
      <c r="K13" s="112"/>
    </row>
    <row r="14" spans="1:11" s="100" customFormat="1" ht="21" customHeight="1">
      <c r="A14" s="114" t="s">
        <v>50</v>
      </c>
      <c r="B14" s="183"/>
      <c r="C14" s="112"/>
      <c r="D14" s="112"/>
      <c r="E14" s="112"/>
      <c r="F14" s="112"/>
      <c r="G14" s="112"/>
      <c r="H14" s="112"/>
      <c r="I14" s="112"/>
      <c r="J14" s="112"/>
      <c r="K14" s="112"/>
    </row>
    <row r="15" spans="1:11" s="100" customFormat="1" ht="21" customHeight="1">
      <c r="A15" s="114" t="s">
        <v>49</v>
      </c>
      <c r="B15" s="183"/>
      <c r="C15" s="112"/>
      <c r="D15" s="112"/>
      <c r="E15" s="112"/>
      <c r="F15" s="112"/>
      <c r="G15" s="112"/>
      <c r="H15" s="112"/>
      <c r="I15" s="112"/>
      <c r="J15" s="112"/>
      <c r="K15" s="112"/>
    </row>
    <row r="16" spans="1:11" s="100" customFormat="1" ht="21" customHeight="1">
      <c r="A16" s="248" t="s">
        <v>48</v>
      </c>
      <c r="B16" s="249"/>
      <c r="C16" s="112">
        <v>130.87</v>
      </c>
      <c r="D16" s="112">
        <v>134.87</v>
      </c>
      <c r="E16" s="112">
        <v>100.29</v>
      </c>
      <c r="F16" s="112">
        <v>94.78</v>
      </c>
      <c r="G16" s="112">
        <v>100.66</v>
      </c>
      <c r="H16" s="112">
        <v>101.99</v>
      </c>
      <c r="I16" s="112">
        <v>99.108</v>
      </c>
      <c r="J16" s="112">
        <v>86.8</v>
      </c>
      <c r="K16" s="112">
        <v>82.125</v>
      </c>
    </row>
    <row r="17" spans="1:11" s="100" customFormat="1" ht="21" customHeight="1">
      <c r="A17" s="182"/>
      <c r="B17" s="110" t="s">
        <v>43</v>
      </c>
      <c r="C17" s="113">
        <f>ROUND(C16/C$12*100,1)</f>
        <v>37.3</v>
      </c>
      <c r="D17" s="113">
        <f>ROUND(D16/D$12*100,1)</f>
        <v>38.3</v>
      </c>
      <c r="E17" s="113">
        <f>ROUND(E16/E$12*100,1)</f>
        <v>28.9</v>
      </c>
      <c r="F17" s="113">
        <f>ROUND(F16/F$12*100,1)</f>
        <v>27</v>
      </c>
      <c r="G17" s="113">
        <f>ROUND(G16/G$12*100,1)</f>
        <v>28.5</v>
      </c>
      <c r="H17" s="113">
        <f>ROUND(H16/H$12*100,1)</f>
        <v>29</v>
      </c>
      <c r="I17" s="113">
        <f>ROUND(I16/I$12*100,1)</f>
        <v>29</v>
      </c>
      <c r="J17" s="113">
        <f>ROUND(J16/J$12*100,1)</f>
        <v>27.2</v>
      </c>
      <c r="K17" s="113">
        <f>ROUND(K16/K$12*100,1)</f>
        <v>26.2</v>
      </c>
    </row>
    <row r="18" spans="1:11" s="100" customFormat="1" ht="21" customHeight="1">
      <c r="A18" s="248" t="s">
        <v>47</v>
      </c>
      <c r="B18" s="249"/>
      <c r="C18" s="112">
        <v>95.32</v>
      </c>
      <c r="D18" s="112">
        <v>94.27</v>
      </c>
      <c r="E18" s="112">
        <v>93.51</v>
      </c>
      <c r="F18" s="112">
        <v>94.59</v>
      </c>
      <c r="G18" s="112">
        <v>92.46</v>
      </c>
      <c r="H18" s="112">
        <v>91.13</v>
      </c>
      <c r="I18" s="112">
        <v>82.406</v>
      </c>
      <c r="J18" s="112">
        <v>78.03</v>
      </c>
      <c r="K18" s="112">
        <v>76.091</v>
      </c>
    </row>
    <row r="19" spans="1:11" s="100" customFormat="1" ht="21" customHeight="1">
      <c r="A19" s="182"/>
      <c r="B19" s="110" t="s">
        <v>43</v>
      </c>
      <c r="C19" s="113">
        <f>ROUND(C18/C$12*100,1)</f>
        <v>27.2</v>
      </c>
      <c r="D19" s="113">
        <f>ROUND(D18/D$12*100,1)</f>
        <v>26.7</v>
      </c>
      <c r="E19" s="113">
        <f>ROUND(E18/E$12*100,1)</f>
        <v>27</v>
      </c>
      <c r="F19" s="113">
        <f>ROUND(F18/F$12*100,1)</f>
        <v>27</v>
      </c>
      <c r="G19" s="113">
        <f>ROUND(G18/G$12*100,1)</f>
        <v>26.1</v>
      </c>
      <c r="H19" s="113">
        <f>ROUND(H18/H$12*100,1)</f>
        <v>25.9</v>
      </c>
      <c r="I19" s="113">
        <f>ROUND(I18/I$12*100,1)</f>
        <v>24.1</v>
      </c>
      <c r="J19" s="113">
        <f>ROUND(J18/J$12*100,1)</f>
        <v>24.5</v>
      </c>
      <c r="K19" s="113">
        <f>ROUND(K18/K$12*100,1)</f>
        <v>24.3</v>
      </c>
    </row>
    <row r="20" spans="1:11" s="100" customFormat="1" ht="21" customHeight="1">
      <c r="A20" s="248" t="s">
        <v>46</v>
      </c>
      <c r="B20" s="249"/>
      <c r="C20" s="112">
        <v>113.95</v>
      </c>
      <c r="D20" s="112">
        <v>116.74</v>
      </c>
      <c r="E20" s="112">
        <v>113.93</v>
      </c>
      <c r="F20" s="112">
        <v>118.63</v>
      </c>
      <c r="G20" s="112">
        <v>122.7</v>
      </c>
      <c r="H20" s="112">
        <v>120.38</v>
      </c>
      <c r="I20" s="112">
        <v>117.912</v>
      </c>
      <c r="J20" s="112">
        <v>117.2</v>
      </c>
      <c r="K20" s="112">
        <v>115.363</v>
      </c>
    </row>
    <row r="21" spans="1:11" s="100" customFormat="1" ht="21" customHeight="1">
      <c r="A21" s="182"/>
      <c r="B21" s="110" t="s">
        <v>43</v>
      </c>
      <c r="C21" s="113">
        <f>ROUND(C20/C$12*100,1)</f>
        <v>32.5</v>
      </c>
      <c r="D21" s="113">
        <f>ROUND(D20/D$12*100,1)</f>
        <v>33.1</v>
      </c>
      <c r="E21" s="113">
        <f>ROUND(E20/E$12*100,1)</f>
        <v>32.9</v>
      </c>
      <c r="F21" s="113">
        <f>ROUND(F20/F$12*100,1)</f>
        <v>33.8</v>
      </c>
      <c r="G21" s="113">
        <f>ROUND(G20/G$12*100,1)</f>
        <v>34.7</v>
      </c>
      <c r="H21" s="113">
        <f>ROUND(H20/H$12*100,1)</f>
        <v>34.2</v>
      </c>
      <c r="I21" s="113">
        <f>ROUND(I20/I$12*100,1)</f>
        <v>34.5</v>
      </c>
      <c r="J21" s="113">
        <f>ROUND(J20/J$12*100,1)</f>
        <v>36.8</v>
      </c>
      <c r="K21" s="113">
        <f>ROUND(K20/K$12*100,1)</f>
        <v>36.8</v>
      </c>
    </row>
    <row r="22" spans="1:11" s="100" customFormat="1" ht="21" customHeight="1">
      <c r="A22" s="248" t="s">
        <v>45</v>
      </c>
      <c r="B22" s="249"/>
      <c r="C22" s="112">
        <f>SUM(C16,C18,C20)</f>
        <v>340.14</v>
      </c>
      <c r="D22" s="112">
        <f>SUM(D16,D18,D20)</f>
        <v>345.88</v>
      </c>
      <c r="E22" s="112">
        <f>SUM(E16,E18,E20)</f>
        <v>307.73</v>
      </c>
      <c r="F22" s="112">
        <f>SUM(F16,F18,F20)</f>
        <v>308</v>
      </c>
      <c r="G22" s="112">
        <f>SUM(G16,G18,G20)</f>
        <v>315.82</v>
      </c>
      <c r="H22" s="112">
        <f>SUM(H16,H18,H20)</f>
        <v>313.5</v>
      </c>
      <c r="I22" s="112">
        <f>SUM(I16,I18,I20)</f>
        <v>299.42600000000004</v>
      </c>
      <c r="J22" s="112">
        <f>SUM(J16,J18,J20)</f>
        <v>282.03</v>
      </c>
      <c r="K22" s="112">
        <f>SUM(K16,K18,K20)</f>
        <v>273.579</v>
      </c>
    </row>
    <row r="23" spans="1:11" s="100" customFormat="1" ht="9" customHeight="1">
      <c r="A23" s="182"/>
      <c r="B23" s="183"/>
      <c r="C23" s="112"/>
      <c r="D23" s="112"/>
      <c r="E23" s="112"/>
      <c r="F23" s="112"/>
      <c r="G23" s="112"/>
      <c r="H23" s="112"/>
      <c r="I23" s="112"/>
      <c r="J23" s="112"/>
      <c r="K23" s="112"/>
    </row>
    <row r="24" spans="1:11" s="100" customFormat="1" ht="21" customHeight="1">
      <c r="A24" s="182" t="s">
        <v>44</v>
      </c>
      <c r="B24" s="183"/>
      <c r="C24" s="111">
        <v>10.710000000000036</v>
      </c>
      <c r="D24" s="111">
        <v>6.600000000000023</v>
      </c>
      <c r="E24" s="111">
        <v>38.94999999999999</v>
      </c>
      <c r="F24" s="111">
        <v>42.64999999999998</v>
      </c>
      <c r="G24" s="111">
        <v>37.93000000000001</v>
      </c>
      <c r="H24" s="111">
        <v>38.29000000000002</v>
      </c>
      <c r="I24" s="111">
        <v>42.26999999999998</v>
      </c>
      <c r="J24" s="111">
        <v>36.79000000000002</v>
      </c>
      <c r="K24" s="111">
        <v>40</v>
      </c>
    </row>
    <row r="25" spans="1:11" s="100" customFormat="1" ht="21" customHeight="1">
      <c r="A25" s="182"/>
      <c r="B25" s="110" t="s">
        <v>90</v>
      </c>
      <c r="C25" s="109">
        <f>ROUND(C24/C$12*100,1)</f>
        <v>3.1</v>
      </c>
      <c r="D25" s="109">
        <f>ROUND(D24/D$12*100,1)</f>
        <v>1.9</v>
      </c>
      <c r="E25" s="109">
        <f>ROUND(E24/E$12*100,1)</f>
        <v>11.2</v>
      </c>
      <c r="F25" s="109">
        <f>ROUND(F24/F$12*100,1)</f>
        <v>12.2</v>
      </c>
      <c r="G25" s="109">
        <f>ROUND(G24/G$12*100,1)</f>
        <v>10.7</v>
      </c>
      <c r="H25" s="109">
        <f>ROUND(H24/H$12*100,1)</f>
        <v>10.9</v>
      </c>
      <c r="I25" s="109">
        <f>ROUND(I24/I$12*100,1)</f>
        <v>12.4</v>
      </c>
      <c r="J25" s="109">
        <f>ROUND(J24/J$12*100,1)</f>
        <v>11.5</v>
      </c>
      <c r="K25" s="109">
        <f>ROUND(K24/K$12*100,1)</f>
        <v>12.8</v>
      </c>
    </row>
    <row r="26" spans="1:11" s="100" customFormat="1" ht="21" customHeight="1">
      <c r="A26" s="182"/>
      <c r="B26" s="110"/>
      <c r="C26" s="109"/>
      <c r="D26" s="109"/>
      <c r="E26" s="109"/>
      <c r="F26" s="109"/>
      <c r="G26" s="109"/>
      <c r="H26" s="109"/>
      <c r="I26" s="109"/>
      <c r="J26" s="109"/>
      <c r="K26" s="109"/>
    </row>
    <row r="27" spans="1:11" s="100" customFormat="1" ht="21" customHeight="1">
      <c r="A27" s="108"/>
      <c r="B27" s="107" t="s">
        <v>42</v>
      </c>
      <c r="C27" s="106">
        <v>1</v>
      </c>
      <c r="D27" s="106">
        <v>1</v>
      </c>
      <c r="E27" s="106">
        <v>1</v>
      </c>
      <c r="F27" s="106">
        <v>1</v>
      </c>
      <c r="G27" s="106">
        <v>1</v>
      </c>
      <c r="H27" s="106">
        <v>1</v>
      </c>
      <c r="I27" s="106">
        <v>0.9999999999999999</v>
      </c>
      <c r="J27" s="106">
        <v>1</v>
      </c>
      <c r="K27" s="106">
        <v>1</v>
      </c>
    </row>
    <row r="28" spans="1:11" s="100" customFormat="1" ht="6.75" customHeight="1">
      <c r="A28" s="105"/>
      <c r="B28" s="104"/>
      <c r="C28" s="103"/>
      <c r="D28" s="103"/>
      <c r="E28" s="103"/>
      <c r="F28" s="103"/>
      <c r="G28" s="103"/>
      <c r="H28" s="103"/>
      <c r="I28" s="103"/>
      <c r="J28" s="103"/>
      <c r="K28" s="103"/>
    </row>
    <row r="29" spans="1:11" s="100" customFormat="1" ht="21" customHeight="1">
      <c r="A29" s="102" t="s">
        <v>41</v>
      </c>
      <c r="C29" s="101"/>
      <c r="D29" s="101"/>
      <c r="E29" s="101"/>
      <c r="F29" s="101"/>
      <c r="G29" s="101"/>
      <c r="H29" s="101"/>
      <c r="I29" s="101"/>
      <c r="J29" s="101"/>
      <c r="K29" s="101"/>
    </row>
    <row r="30" spans="1:11" s="100" customFormat="1" ht="14.25" customHeight="1">
      <c r="A30" s="257">
        <v>41205</v>
      </c>
      <c r="B30" s="256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3:11" s="100" customFormat="1" ht="21" customHeight="1">
      <c r="C31" s="101"/>
      <c r="D31" s="101"/>
      <c r="E31" s="101"/>
      <c r="F31" s="101"/>
      <c r="G31" s="101"/>
      <c r="H31" s="101"/>
      <c r="I31" s="101"/>
      <c r="J31" s="101"/>
      <c r="K31" s="101"/>
    </row>
    <row r="32" spans="3:11" ht="16.5" customHeight="1">
      <c r="C32" s="99"/>
      <c r="D32" s="99"/>
      <c r="E32" s="99"/>
      <c r="F32" s="99"/>
      <c r="G32" s="99"/>
      <c r="H32" s="99"/>
      <c r="I32" s="99"/>
      <c r="J32" s="99"/>
      <c r="K32" s="99"/>
    </row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24" customHeight="1"/>
    <row r="42" ht="24.75" customHeight="1"/>
    <row r="43" ht="24.7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8" customHeight="1"/>
    <row r="53" ht="18" customHeight="1"/>
    <row r="54" ht="18" customHeight="1"/>
    <row r="55" ht="16.5" customHeight="1"/>
    <row r="56" ht="16.5" customHeight="1"/>
    <row r="57" ht="16.5" customHeight="1"/>
    <row r="58" ht="16.5" customHeight="1"/>
    <row r="59" ht="16.5" customHeight="1"/>
  </sheetData>
  <sheetProtection/>
  <mergeCells count="7">
    <mergeCell ref="A30:B30"/>
    <mergeCell ref="A22:B22"/>
    <mergeCell ref="A3:B3"/>
    <mergeCell ref="A4:B4"/>
    <mergeCell ref="A16:B16"/>
    <mergeCell ref="A18:B18"/>
    <mergeCell ref="A20:B20"/>
  </mergeCells>
  <printOptions/>
  <pageMargins left="0.35433070866141736" right="0.3937007874015748" top="0.5905511811023623" bottom="0.5905511811023623" header="0.35433070866141736" footer="0.31496062992125984"/>
  <pageSetup horizontalDpi="600" verticalDpi="600" orientation="portrait" paperSize="9" scale="85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="80" zoomScaleNormal="80" zoomScaleSheetLayoutView="8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" sqref="A3:B3"/>
    </sheetView>
  </sheetViews>
  <sheetFormatPr defaultColWidth="9.00390625" defaultRowHeight="18.75" customHeight="1"/>
  <cols>
    <col min="1" max="1" width="12.50390625" style="98" customWidth="1"/>
    <col min="2" max="2" width="12.00390625" style="98" customWidth="1"/>
    <col min="3" max="4" width="9.375" style="98" customWidth="1"/>
    <col min="5" max="5" width="10.625" style="98" customWidth="1"/>
    <col min="6" max="10" width="9.375" style="98" customWidth="1"/>
    <col min="11" max="11" width="9.875" style="98" customWidth="1"/>
    <col min="12" max="16384" width="9.00390625" style="98" customWidth="1"/>
  </cols>
  <sheetData>
    <row r="1" spans="3:10" ht="27" customHeight="1">
      <c r="C1" s="125" t="s">
        <v>61</v>
      </c>
      <c r="D1" s="124"/>
      <c r="E1" s="124"/>
      <c r="F1" s="124"/>
      <c r="G1" s="124"/>
      <c r="H1" s="124"/>
      <c r="I1" s="124"/>
      <c r="J1" s="124"/>
    </row>
    <row r="2" ht="21" customHeight="1"/>
    <row r="3" spans="1:11" s="100" customFormat="1" ht="21" customHeight="1">
      <c r="A3" s="250" t="s">
        <v>91</v>
      </c>
      <c r="B3" s="250"/>
      <c r="C3" s="122"/>
      <c r="D3" s="122"/>
      <c r="E3" s="122"/>
      <c r="F3" s="122"/>
      <c r="G3" s="123"/>
      <c r="H3" s="122"/>
      <c r="I3" s="122"/>
      <c r="J3" s="122"/>
      <c r="K3" s="122"/>
    </row>
    <row r="4" spans="1:11" s="100" customFormat="1" ht="21" customHeight="1">
      <c r="A4" s="251" t="s">
        <v>58</v>
      </c>
      <c r="B4" s="252"/>
      <c r="C4" s="121">
        <v>2001</v>
      </c>
      <c r="D4" s="121">
        <v>2002</v>
      </c>
      <c r="E4" s="121">
        <v>2003</v>
      </c>
      <c r="F4" s="121">
        <v>2004</v>
      </c>
      <c r="G4" s="121">
        <v>2005</v>
      </c>
      <c r="H4" s="121">
        <v>2006</v>
      </c>
      <c r="I4" s="121">
        <v>2007</v>
      </c>
      <c r="J4" s="121">
        <v>2008</v>
      </c>
      <c r="K4" s="121">
        <v>2009</v>
      </c>
    </row>
    <row r="5" spans="1:11" s="100" customFormat="1" ht="21" customHeight="1">
      <c r="A5" s="120" t="s">
        <v>57</v>
      </c>
      <c r="B5" s="119"/>
      <c r="C5" s="118">
        <v>7.92</v>
      </c>
      <c r="D5" s="118">
        <v>7.94</v>
      </c>
      <c r="E5" s="118">
        <v>7.84</v>
      </c>
      <c r="F5" s="118">
        <v>7.92</v>
      </c>
      <c r="G5" s="118">
        <v>7.89</v>
      </c>
      <c r="H5" s="118">
        <v>7.74</v>
      </c>
      <c r="I5" s="118">
        <v>7.75</v>
      </c>
      <c r="J5" s="118">
        <v>7.5</v>
      </c>
      <c r="K5" s="118">
        <v>7.03</v>
      </c>
    </row>
    <row r="6" spans="1:11" s="100" customFormat="1" ht="21" customHeight="1">
      <c r="A6" s="114" t="s">
        <v>55</v>
      </c>
      <c r="B6" s="183"/>
      <c r="C6" s="112"/>
      <c r="D6" s="112"/>
      <c r="E6" s="112"/>
      <c r="F6" s="112"/>
      <c r="G6" s="112"/>
      <c r="H6" s="112"/>
      <c r="I6" s="112"/>
      <c r="J6" s="112"/>
      <c r="K6" s="112"/>
    </row>
    <row r="7" spans="1:11" s="100" customFormat="1" ht="21" customHeight="1">
      <c r="A7" s="114" t="s">
        <v>56</v>
      </c>
      <c r="B7" s="183"/>
      <c r="C7" s="112">
        <v>3.17</v>
      </c>
      <c r="D7" s="112">
        <v>3.12</v>
      </c>
      <c r="E7" s="112">
        <v>3.17</v>
      </c>
      <c r="F7" s="112">
        <v>3.22</v>
      </c>
      <c r="G7" s="112">
        <v>3.2</v>
      </c>
      <c r="H7" s="112">
        <v>3.13</v>
      </c>
      <c r="I7" s="112">
        <v>3.01</v>
      </c>
      <c r="J7" s="112">
        <v>2.69</v>
      </c>
      <c r="K7" s="258">
        <v>2.77</v>
      </c>
    </row>
    <row r="8" spans="1:11" s="100" customFormat="1" ht="21" customHeight="1">
      <c r="A8" s="117" t="s">
        <v>55</v>
      </c>
      <c r="B8" s="116"/>
      <c r="C8" s="115"/>
      <c r="D8" s="115"/>
      <c r="E8" s="115"/>
      <c r="F8" s="115"/>
      <c r="G8" s="115"/>
      <c r="H8" s="115"/>
      <c r="I8" s="115"/>
      <c r="J8" s="115"/>
      <c r="K8" s="115"/>
    </row>
    <row r="9" spans="1:11" s="100" customFormat="1" ht="21" customHeight="1">
      <c r="A9" s="120" t="s">
        <v>54</v>
      </c>
      <c r="B9" s="119"/>
      <c r="C9" s="118"/>
      <c r="D9" s="118"/>
      <c r="E9" s="118"/>
      <c r="F9" s="118"/>
      <c r="G9" s="118"/>
      <c r="H9" s="118"/>
      <c r="I9" s="118"/>
      <c r="J9" s="118"/>
      <c r="K9" s="118"/>
    </row>
    <row r="10" spans="1:11" s="100" customFormat="1" ht="21" customHeight="1">
      <c r="A10" s="114" t="s">
        <v>49</v>
      </c>
      <c r="B10" s="183"/>
      <c r="C10" s="112"/>
      <c r="D10" s="112"/>
      <c r="E10" s="112"/>
      <c r="F10" s="112"/>
      <c r="G10" s="112"/>
      <c r="H10" s="112"/>
      <c r="I10" s="112"/>
      <c r="J10" s="112"/>
      <c r="K10" s="112"/>
    </row>
    <row r="11" spans="1:11" s="100" customFormat="1" ht="21" customHeight="1">
      <c r="A11" s="114" t="s">
        <v>53</v>
      </c>
      <c r="B11" s="183"/>
      <c r="C11" s="112">
        <v>2281.41</v>
      </c>
      <c r="D11" s="112">
        <v>2289.8</v>
      </c>
      <c r="E11" s="112">
        <v>2282.78</v>
      </c>
      <c r="F11" s="112">
        <v>2328.55</v>
      </c>
      <c r="G11" s="112">
        <v>2341.88</v>
      </c>
      <c r="H11" s="112">
        <v>2320.7</v>
      </c>
      <c r="I11" s="112">
        <v>2339.942</v>
      </c>
      <c r="J11" s="112">
        <v>2283.72</v>
      </c>
      <c r="K11" s="112">
        <v>2162.915</v>
      </c>
    </row>
    <row r="12" spans="1:11" s="100" customFormat="1" ht="21" customHeight="1">
      <c r="A12" s="117" t="s">
        <v>52</v>
      </c>
      <c r="B12" s="116"/>
      <c r="C12" s="115">
        <v>1540.62</v>
      </c>
      <c r="D12" s="115">
        <v>1549.47</v>
      </c>
      <c r="E12" s="115">
        <v>1570.93</v>
      </c>
      <c r="F12" s="115">
        <v>1599.74</v>
      </c>
      <c r="G12" s="115">
        <v>1591.86</v>
      </c>
      <c r="H12" s="115">
        <v>1572.16</v>
      </c>
      <c r="I12" s="115">
        <v>1587.832</v>
      </c>
      <c r="J12" s="115">
        <v>1542.25</v>
      </c>
      <c r="K12" s="115">
        <v>1462.524</v>
      </c>
    </row>
    <row r="13" spans="1:11" s="100" customFormat="1" ht="21" customHeight="1">
      <c r="A13" s="114" t="s">
        <v>51</v>
      </c>
      <c r="B13" s="183"/>
      <c r="C13" s="112"/>
      <c r="D13" s="112"/>
      <c r="E13" s="112"/>
      <c r="F13" s="112"/>
      <c r="G13" s="112"/>
      <c r="H13" s="112"/>
      <c r="I13" s="112"/>
      <c r="J13" s="112"/>
      <c r="K13" s="112"/>
    </row>
    <row r="14" spans="1:11" s="100" customFormat="1" ht="21" customHeight="1">
      <c r="A14" s="114" t="s">
        <v>50</v>
      </c>
      <c r="B14" s="183"/>
      <c r="C14" s="112"/>
      <c r="D14" s="112"/>
      <c r="E14" s="112"/>
      <c r="F14" s="112"/>
      <c r="G14" s="112"/>
      <c r="H14" s="112"/>
      <c r="I14" s="112"/>
      <c r="J14" s="112"/>
      <c r="K14" s="112"/>
    </row>
    <row r="15" spans="1:11" s="100" customFormat="1" ht="21" customHeight="1">
      <c r="A15" s="114" t="s">
        <v>49</v>
      </c>
      <c r="B15" s="183"/>
      <c r="C15" s="112"/>
      <c r="D15" s="112"/>
      <c r="E15" s="112"/>
      <c r="F15" s="112"/>
      <c r="G15" s="112"/>
      <c r="H15" s="112"/>
      <c r="I15" s="112"/>
      <c r="J15" s="112"/>
      <c r="K15" s="112"/>
    </row>
    <row r="16" spans="1:11" s="100" customFormat="1" ht="21" customHeight="1">
      <c r="A16" s="248" t="s">
        <v>48</v>
      </c>
      <c r="B16" s="249"/>
      <c r="C16" s="112">
        <v>403.76</v>
      </c>
      <c r="D16" s="112">
        <v>396.77</v>
      </c>
      <c r="E16" s="112">
        <v>291.45</v>
      </c>
      <c r="F16" s="112">
        <v>296.61</v>
      </c>
      <c r="G16" s="112">
        <v>284.24</v>
      </c>
      <c r="H16" s="112">
        <v>280.56</v>
      </c>
      <c r="I16" s="112">
        <v>291.971</v>
      </c>
      <c r="J16" s="112">
        <v>295.4</v>
      </c>
      <c r="K16" s="112">
        <v>258.912</v>
      </c>
    </row>
    <row r="17" spans="1:11" s="100" customFormat="1" ht="21" customHeight="1">
      <c r="A17" s="182"/>
      <c r="B17" s="110" t="s">
        <v>90</v>
      </c>
      <c r="C17" s="113">
        <f>ROUND(C16/C$12*100,1)</f>
        <v>26.2</v>
      </c>
      <c r="D17" s="113">
        <f>ROUND(D16/D$12*100,1)</f>
        <v>25.6</v>
      </c>
      <c r="E17" s="113">
        <f>ROUND(E16/E$12*100,1)</f>
        <v>18.6</v>
      </c>
      <c r="F17" s="113">
        <f>ROUND(F16/F$12*100,1)</f>
        <v>18.5</v>
      </c>
      <c r="G17" s="113">
        <f>ROUND(G16/G$12*100,1)</f>
        <v>17.9</v>
      </c>
      <c r="H17" s="113">
        <f>ROUND(H16/H$12*100,1)</f>
        <v>17.8</v>
      </c>
      <c r="I17" s="113">
        <f>ROUND(I16/I$12*100,1)</f>
        <v>18.4</v>
      </c>
      <c r="J17" s="113">
        <f>ROUND(J16/J$12*100,1)</f>
        <v>19.2</v>
      </c>
      <c r="K17" s="113">
        <f>ROUND(K16/K$12*100,1)</f>
        <v>17.7</v>
      </c>
    </row>
    <row r="18" spans="1:11" s="100" customFormat="1" ht="21" customHeight="1">
      <c r="A18" s="248" t="s">
        <v>47</v>
      </c>
      <c r="B18" s="249"/>
      <c r="C18" s="112">
        <v>609.17</v>
      </c>
      <c r="D18" s="112">
        <v>622.6</v>
      </c>
      <c r="E18" s="112">
        <v>629.71</v>
      </c>
      <c r="F18" s="112">
        <v>639.08</v>
      </c>
      <c r="G18" s="112">
        <v>646.02</v>
      </c>
      <c r="H18" s="112">
        <v>648.66</v>
      </c>
      <c r="I18" s="112">
        <v>635.601</v>
      </c>
      <c r="J18" s="112">
        <v>601.42</v>
      </c>
      <c r="K18" s="112">
        <v>577.759</v>
      </c>
    </row>
    <row r="19" spans="1:11" s="100" customFormat="1" ht="21" customHeight="1">
      <c r="A19" s="182"/>
      <c r="B19" s="110" t="s">
        <v>90</v>
      </c>
      <c r="C19" s="129">
        <f>ROUND(C18/C$12*100,1)</f>
        <v>39.5</v>
      </c>
      <c r="D19" s="113">
        <f>ROUND(D18/D$12*100,1)</f>
        <v>40.2</v>
      </c>
      <c r="E19" s="113">
        <f>ROUND(E18/E$12*100,1)</f>
        <v>40.1</v>
      </c>
      <c r="F19" s="113">
        <f>ROUND(F18/F$12*100,1)</f>
        <v>39.9</v>
      </c>
      <c r="G19" s="113">
        <f>ROUND(G18/G$12*100,1)</f>
        <v>40.6</v>
      </c>
      <c r="H19" s="113">
        <f>ROUND(H18/H$12*100,1)</f>
        <v>41.3</v>
      </c>
      <c r="I19" s="113">
        <f>ROUND(I18/I$12*100,1)</f>
        <v>40</v>
      </c>
      <c r="J19" s="113">
        <f>ROUND(J18/J$12*100,1)</f>
        <v>39</v>
      </c>
      <c r="K19" s="113">
        <f>ROUND(K18/K$12*100,1)</f>
        <v>39.5</v>
      </c>
    </row>
    <row r="20" spans="1:11" s="100" customFormat="1" ht="21" customHeight="1">
      <c r="A20" s="248" t="s">
        <v>46</v>
      </c>
      <c r="B20" s="249"/>
      <c r="C20" s="112">
        <v>460.65</v>
      </c>
      <c r="D20" s="112">
        <v>466.14</v>
      </c>
      <c r="E20" s="112">
        <v>496.83</v>
      </c>
      <c r="F20" s="112">
        <v>499.17</v>
      </c>
      <c r="G20" s="112">
        <v>501.73</v>
      </c>
      <c r="H20" s="112">
        <v>481.61</v>
      </c>
      <c r="I20" s="112">
        <v>501.864</v>
      </c>
      <c r="J20" s="112">
        <v>506.23</v>
      </c>
      <c r="K20" s="112">
        <v>495.828</v>
      </c>
    </row>
    <row r="21" spans="1:11" s="100" customFormat="1" ht="21" customHeight="1">
      <c r="A21" s="182"/>
      <c r="B21" s="110" t="s">
        <v>90</v>
      </c>
      <c r="C21" s="113">
        <f>ROUND(C20/C$12*100,1)</f>
        <v>29.9</v>
      </c>
      <c r="D21" s="113">
        <f>ROUND(D20/D$12*100,1)</f>
        <v>30.1</v>
      </c>
      <c r="E21" s="113">
        <f>ROUND(E20/E$12*100,1)</f>
        <v>31.6</v>
      </c>
      <c r="F21" s="113">
        <f>ROUND(F20/F$12*100,1)</f>
        <v>31.2</v>
      </c>
      <c r="G21" s="113">
        <f>ROUND(G20/G$12*100,1)</f>
        <v>31.5</v>
      </c>
      <c r="H21" s="113">
        <f>ROUND(H20/H$12*100,1)</f>
        <v>30.6</v>
      </c>
      <c r="I21" s="113">
        <f>ROUND(I20/I$12*100,1)</f>
        <v>31.6</v>
      </c>
      <c r="J21" s="113">
        <f>ROUND(J20/J$12*100,1)</f>
        <v>32.8</v>
      </c>
      <c r="K21" s="113">
        <f>ROUND(K20/K$12*100,1)</f>
        <v>33.9</v>
      </c>
    </row>
    <row r="22" spans="1:11" s="100" customFormat="1" ht="21" customHeight="1">
      <c r="A22" s="248" t="s">
        <v>45</v>
      </c>
      <c r="B22" s="249"/>
      <c r="C22" s="112">
        <f>SUM(C16,C18,C20)</f>
        <v>1473.58</v>
      </c>
      <c r="D22" s="112">
        <f>SUM(D16,D18,D20)</f>
        <v>1485.51</v>
      </c>
      <c r="E22" s="112">
        <f>SUM(E16,E18,E20)</f>
        <v>1417.99</v>
      </c>
      <c r="F22" s="112">
        <f>SUM(F16,F18,F20)</f>
        <v>1434.8600000000001</v>
      </c>
      <c r="G22" s="112">
        <f>SUM(G16,G18,G20)</f>
        <v>1431.99</v>
      </c>
      <c r="H22" s="112">
        <f>SUM(H16,H18,H20)</f>
        <v>1410.83</v>
      </c>
      <c r="I22" s="112">
        <f>SUM(I16,I18,I20)</f>
        <v>1429.436</v>
      </c>
      <c r="J22" s="112">
        <v>1403.05</v>
      </c>
      <c r="K22" s="112">
        <f>SUM(K16,K18,K20)</f>
        <v>1332.499</v>
      </c>
    </row>
    <row r="23" spans="1:11" s="100" customFormat="1" ht="9" customHeight="1">
      <c r="A23" s="182"/>
      <c r="B23" s="183"/>
      <c r="C23" s="112"/>
      <c r="D23" s="112"/>
      <c r="E23" s="112"/>
      <c r="F23" s="112"/>
      <c r="G23" s="112"/>
      <c r="H23" s="112"/>
      <c r="I23" s="112"/>
      <c r="J23" s="112"/>
      <c r="K23" s="112"/>
    </row>
    <row r="24" spans="1:11" s="100" customFormat="1" ht="21" customHeight="1">
      <c r="A24" s="182" t="s">
        <v>44</v>
      </c>
      <c r="B24" s="183"/>
      <c r="C24" s="111">
        <v>67.03999999999996</v>
      </c>
      <c r="D24" s="111">
        <v>63.960000000000036</v>
      </c>
      <c r="E24" s="111">
        <f>E12-E22</f>
        <v>152.94000000000005</v>
      </c>
      <c r="F24" s="111">
        <v>164.87999999999988</v>
      </c>
      <c r="G24" s="111">
        <v>159.8699999999999</v>
      </c>
      <c r="H24" s="111">
        <v>161.33000000000015</v>
      </c>
      <c r="I24" s="111">
        <v>158.29600000000005</v>
      </c>
      <c r="J24" s="111">
        <v>139.20000000000005</v>
      </c>
      <c r="K24" s="111">
        <v>130.024</v>
      </c>
    </row>
    <row r="25" spans="1:11" s="100" customFormat="1" ht="21" customHeight="1">
      <c r="A25" s="182"/>
      <c r="B25" s="110" t="s">
        <v>90</v>
      </c>
      <c r="C25" s="109">
        <f>ROUND(C24/C$12*100,1)</f>
        <v>4.4</v>
      </c>
      <c r="D25" s="109">
        <f>ROUND(D24/D$12*100,1)</f>
        <v>4.1</v>
      </c>
      <c r="E25" s="109">
        <f>ROUND(E24/E$12*100,1)</f>
        <v>9.7</v>
      </c>
      <c r="F25" s="109">
        <f>ROUND(F24/F$12*100,1)</f>
        <v>10.3</v>
      </c>
      <c r="G25" s="109">
        <f>ROUND(G24/G$12*100,1)</f>
        <v>10</v>
      </c>
      <c r="H25" s="109">
        <f>ROUND(H24/H$12*100,1)</f>
        <v>10.3</v>
      </c>
      <c r="I25" s="109">
        <f>ROUND(I24/I$12*100,1)</f>
        <v>10</v>
      </c>
      <c r="J25" s="109">
        <f>ROUND(J24/J$12*100,1)</f>
        <v>9</v>
      </c>
      <c r="K25" s="109">
        <f>ROUND(K24/K$12*100,1)</f>
        <v>8.9</v>
      </c>
    </row>
    <row r="26" spans="1:11" s="100" customFormat="1" ht="21" customHeight="1">
      <c r="A26" s="182"/>
      <c r="B26" s="110"/>
      <c r="C26" s="112"/>
      <c r="D26" s="112"/>
      <c r="E26" s="112"/>
      <c r="F26" s="112"/>
      <c r="G26" s="112"/>
      <c r="H26" s="112"/>
      <c r="I26" s="112"/>
      <c r="J26" s="112"/>
      <c r="K26" s="109"/>
    </row>
    <row r="27" spans="1:11" s="100" customFormat="1" ht="21" customHeight="1">
      <c r="A27" s="108"/>
      <c r="B27" s="107" t="s">
        <v>90</v>
      </c>
      <c r="C27" s="106">
        <v>0.9999999999999999</v>
      </c>
      <c r="D27" s="106">
        <v>1</v>
      </c>
      <c r="E27" s="106">
        <v>1</v>
      </c>
      <c r="F27" s="106">
        <v>1</v>
      </c>
      <c r="G27" s="106">
        <v>1</v>
      </c>
      <c r="H27" s="106">
        <v>1</v>
      </c>
      <c r="I27" s="106">
        <v>0.9999300472321089</v>
      </c>
      <c r="J27" s="106">
        <v>1</v>
      </c>
      <c r="K27" s="106">
        <f>SUM(K17,K19,K21,K25)/100</f>
        <v>1</v>
      </c>
    </row>
    <row r="28" spans="1:11" s="100" customFormat="1" ht="4.5" customHeight="1">
      <c r="A28" s="105"/>
      <c r="B28" s="104"/>
      <c r="C28" s="126"/>
      <c r="D28" s="126"/>
      <c r="E28" s="126"/>
      <c r="F28" s="126"/>
      <c r="G28" s="126"/>
      <c r="H28" s="126"/>
      <c r="I28" s="126"/>
      <c r="J28" s="126"/>
      <c r="K28" s="103"/>
    </row>
    <row r="29" spans="1:11" s="100" customFormat="1" ht="21" customHeight="1">
      <c r="A29" s="102" t="s">
        <v>41</v>
      </c>
      <c r="K29" s="101"/>
    </row>
    <row r="30" spans="1:11" s="100" customFormat="1" ht="14.25" customHeight="1">
      <c r="A30" s="257">
        <v>41205</v>
      </c>
      <c r="B30" s="256"/>
      <c r="K30" s="101"/>
    </row>
    <row r="31" s="100" customFormat="1" ht="21" customHeight="1">
      <c r="K31" s="101"/>
    </row>
    <row r="32" ht="16.5" customHeight="1">
      <c r="K32" s="99"/>
    </row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24" customHeight="1"/>
    <row r="42" ht="24.75" customHeight="1"/>
    <row r="43" ht="24.7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8" customHeight="1"/>
    <row r="53" ht="18" customHeight="1"/>
    <row r="54" ht="18" customHeight="1"/>
    <row r="55" ht="16.5" customHeight="1"/>
    <row r="56" ht="16.5" customHeight="1"/>
    <row r="57" ht="16.5" customHeight="1"/>
    <row r="58" ht="16.5" customHeight="1"/>
    <row r="59" ht="16.5" customHeight="1"/>
  </sheetData>
  <sheetProtection/>
  <mergeCells count="7">
    <mergeCell ref="A30:B30"/>
    <mergeCell ref="A22:B22"/>
    <mergeCell ref="A4:B4"/>
    <mergeCell ref="A16:B16"/>
    <mergeCell ref="A3:B3"/>
    <mergeCell ref="A18:B18"/>
    <mergeCell ref="A20:B20"/>
  </mergeCells>
  <printOptions/>
  <pageMargins left="0.3937007874015748" right="0.3937007874015748" top="0.5905511811023623" bottom="0.5511811023622047" header="0.35433070866141736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zoomScale="80" zoomScaleNormal="80" zoomScaleSheetLayoutView="80" zoomScalePageLayoutView="0" workbookViewId="0" topLeftCell="A1">
      <pane xSplit="2" ySplit="4" topLeftCell="C1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" sqref="A3:B3"/>
    </sheetView>
  </sheetViews>
  <sheetFormatPr defaultColWidth="9.00390625" defaultRowHeight="18.75" customHeight="1"/>
  <cols>
    <col min="1" max="1" width="12.50390625" style="98" customWidth="1"/>
    <col min="2" max="2" width="12.00390625" style="98" customWidth="1"/>
    <col min="3" max="9" width="9.375" style="98" customWidth="1"/>
    <col min="10" max="10" width="10.50390625" style="98" customWidth="1"/>
    <col min="11" max="11" width="9.875" style="98" customWidth="1"/>
    <col min="12" max="16384" width="9.00390625" style="98" customWidth="1"/>
  </cols>
  <sheetData>
    <row r="1" spans="2:8" ht="27" customHeight="1">
      <c r="B1" s="124"/>
      <c r="C1" s="125" t="s">
        <v>61</v>
      </c>
      <c r="D1" s="124"/>
      <c r="E1" s="124"/>
      <c r="F1" s="124"/>
      <c r="G1" s="124"/>
      <c r="H1" s="124"/>
    </row>
    <row r="2" ht="21" customHeight="1"/>
    <row r="3" spans="1:11" s="100" customFormat="1" ht="21" customHeight="1">
      <c r="A3" s="250" t="s">
        <v>92</v>
      </c>
      <c r="B3" s="250"/>
      <c r="C3" s="122"/>
      <c r="D3" s="122"/>
      <c r="E3" s="122"/>
      <c r="F3" s="122"/>
      <c r="G3" s="123"/>
      <c r="H3" s="122"/>
      <c r="I3" s="122"/>
      <c r="J3" s="122"/>
      <c r="K3" s="122"/>
    </row>
    <row r="4" spans="1:11" s="100" customFormat="1" ht="21" customHeight="1">
      <c r="A4" s="251" t="s">
        <v>58</v>
      </c>
      <c r="B4" s="252"/>
      <c r="C4" s="121">
        <v>2001</v>
      </c>
      <c r="D4" s="121">
        <v>2002</v>
      </c>
      <c r="E4" s="121">
        <v>2003</v>
      </c>
      <c r="F4" s="121">
        <v>2004</v>
      </c>
      <c r="G4" s="121">
        <v>2005</v>
      </c>
      <c r="H4" s="121">
        <v>2006</v>
      </c>
      <c r="I4" s="121">
        <v>2007</v>
      </c>
      <c r="J4" s="121">
        <v>2008</v>
      </c>
      <c r="K4" s="121">
        <v>2009</v>
      </c>
    </row>
    <row r="5" spans="1:11" s="100" customFormat="1" ht="21" customHeight="1">
      <c r="A5" s="120" t="s">
        <v>57</v>
      </c>
      <c r="B5" s="119"/>
      <c r="C5" s="118">
        <v>3.97</v>
      </c>
      <c r="D5" s="118">
        <v>3.85</v>
      </c>
      <c r="E5" s="118">
        <v>3.9</v>
      </c>
      <c r="F5" s="118">
        <v>3.9</v>
      </c>
      <c r="G5" s="118">
        <v>3.89</v>
      </c>
      <c r="H5" s="118">
        <v>3.81</v>
      </c>
      <c r="I5" s="118">
        <v>3.48</v>
      </c>
      <c r="J5" s="133">
        <v>3.4</v>
      </c>
      <c r="K5" s="118">
        <v>3.18</v>
      </c>
    </row>
    <row r="6" spans="1:11" s="100" customFormat="1" ht="21" customHeight="1">
      <c r="A6" s="114" t="s">
        <v>55</v>
      </c>
      <c r="B6" s="183"/>
      <c r="C6" s="112"/>
      <c r="D6" s="112"/>
      <c r="E6" s="112"/>
      <c r="F6" s="112"/>
      <c r="G6" s="112"/>
      <c r="H6" s="112"/>
      <c r="I6" s="112"/>
      <c r="J6" s="112"/>
      <c r="K6" s="112"/>
    </row>
    <row r="7" spans="1:11" s="100" customFormat="1" ht="21" customHeight="1">
      <c r="A7" s="114" t="s">
        <v>56</v>
      </c>
      <c r="B7" s="183"/>
      <c r="C7" s="112">
        <v>1.38</v>
      </c>
      <c r="D7" s="112">
        <v>1.35</v>
      </c>
      <c r="E7" s="112">
        <v>1.36</v>
      </c>
      <c r="F7" s="112">
        <v>1.39</v>
      </c>
      <c r="G7" s="112">
        <v>1.4</v>
      </c>
      <c r="H7" s="112">
        <v>1.38</v>
      </c>
      <c r="I7" s="112">
        <v>1.13</v>
      </c>
      <c r="J7" s="133">
        <v>1.1</v>
      </c>
      <c r="K7" s="258">
        <v>0.99</v>
      </c>
    </row>
    <row r="8" spans="1:11" s="100" customFormat="1" ht="21" customHeight="1">
      <c r="A8" s="117" t="s">
        <v>55</v>
      </c>
      <c r="B8" s="116"/>
      <c r="C8" s="115"/>
      <c r="D8" s="115"/>
      <c r="E8" s="115"/>
      <c r="F8" s="115"/>
      <c r="G8" s="115"/>
      <c r="H8" s="115"/>
      <c r="I8" s="115"/>
      <c r="J8" s="115"/>
      <c r="K8" s="115"/>
    </row>
    <row r="9" spans="1:11" s="100" customFormat="1" ht="21" customHeight="1">
      <c r="A9" s="120" t="s">
        <v>54</v>
      </c>
      <c r="B9" s="119"/>
      <c r="C9" s="118"/>
      <c r="D9" s="118"/>
      <c r="E9" s="118"/>
      <c r="F9" s="118"/>
      <c r="G9" s="118"/>
      <c r="H9" s="118"/>
      <c r="I9" s="118"/>
      <c r="J9" s="118"/>
      <c r="K9" s="118"/>
    </row>
    <row r="10" spans="1:11" s="100" customFormat="1" ht="21" customHeight="1">
      <c r="A10" s="114" t="s">
        <v>49</v>
      </c>
      <c r="B10" s="183"/>
      <c r="C10" s="112"/>
      <c r="D10" s="112"/>
      <c r="E10" s="112"/>
      <c r="F10" s="112"/>
      <c r="G10" s="112"/>
      <c r="H10" s="112"/>
      <c r="I10" s="112"/>
      <c r="J10" s="112"/>
      <c r="K10" s="112"/>
    </row>
    <row r="11" spans="1:11" s="100" customFormat="1" ht="21" customHeight="1">
      <c r="A11" s="114" t="s">
        <v>53</v>
      </c>
      <c r="B11" s="183"/>
      <c r="C11" s="112">
        <v>235.16</v>
      </c>
      <c r="D11" s="112">
        <v>228.62</v>
      </c>
      <c r="E11" s="112">
        <v>232.33</v>
      </c>
      <c r="F11" s="112">
        <v>233.46</v>
      </c>
      <c r="G11" s="112">
        <v>234.53</v>
      </c>
      <c r="H11" s="112">
        <v>231.13</v>
      </c>
      <c r="I11" s="112">
        <v>211.308</v>
      </c>
      <c r="J11" s="133">
        <v>208.45</v>
      </c>
      <c r="K11" s="112">
        <v>196.762</v>
      </c>
    </row>
    <row r="12" spans="1:11" s="100" customFormat="1" ht="21" customHeight="1">
      <c r="A12" s="117" t="s">
        <v>52</v>
      </c>
      <c r="B12" s="116"/>
      <c r="C12" s="115">
        <v>161.42</v>
      </c>
      <c r="D12" s="115">
        <v>158.66</v>
      </c>
      <c r="E12" s="115">
        <v>160.75</v>
      </c>
      <c r="F12" s="115">
        <v>162.53</v>
      </c>
      <c r="G12" s="115">
        <v>161.3</v>
      </c>
      <c r="H12" s="115">
        <v>158.73</v>
      </c>
      <c r="I12" s="115">
        <v>142.806</v>
      </c>
      <c r="J12" s="132">
        <v>142.85</v>
      </c>
      <c r="K12" s="115">
        <v>132.126</v>
      </c>
    </row>
    <row r="13" spans="1:11" s="100" customFormat="1" ht="21" customHeight="1">
      <c r="A13" s="114" t="s">
        <v>51</v>
      </c>
      <c r="B13" s="183"/>
      <c r="C13" s="112"/>
      <c r="D13" s="112"/>
      <c r="E13" s="112"/>
      <c r="F13" s="112"/>
      <c r="G13" s="112"/>
      <c r="H13" s="112"/>
      <c r="I13" s="112"/>
      <c r="J13" s="112"/>
      <c r="K13" s="112"/>
    </row>
    <row r="14" spans="1:11" s="100" customFormat="1" ht="21" customHeight="1">
      <c r="A14" s="114" t="s">
        <v>50</v>
      </c>
      <c r="B14" s="183"/>
      <c r="C14" s="112"/>
      <c r="D14" s="112"/>
      <c r="E14" s="112"/>
      <c r="F14" s="112"/>
      <c r="G14" s="112"/>
      <c r="H14" s="112"/>
      <c r="I14" s="112"/>
      <c r="J14" s="112"/>
      <c r="K14" s="112"/>
    </row>
    <row r="15" spans="1:11" s="100" customFormat="1" ht="21" customHeight="1">
      <c r="A15" s="114" t="s">
        <v>49</v>
      </c>
      <c r="B15" s="183"/>
      <c r="C15" s="112"/>
      <c r="D15" s="112"/>
      <c r="E15" s="112"/>
      <c r="F15" s="112"/>
      <c r="G15" s="112"/>
      <c r="H15" s="112"/>
      <c r="I15" s="112"/>
      <c r="J15" s="112"/>
      <c r="K15" s="112"/>
    </row>
    <row r="16" spans="1:11" s="100" customFormat="1" ht="21" customHeight="1">
      <c r="A16" s="248" t="s">
        <v>48</v>
      </c>
      <c r="B16" s="249"/>
      <c r="C16" s="112">
        <v>39.65</v>
      </c>
      <c r="D16" s="112">
        <v>38.07</v>
      </c>
      <c r="E16" s="112">
        <v>32.72</v>
      </c>
      <c r="F16" s="112">
        <v>31.46</v>
      </c>
      <c r="G16" s="112">
        <v>31.91</v>
      </c>
      <c r="H16" s="112">
        <v>31.23</v>
      </c>
      <c r="I16" s="112">
        <v>30.34</v>
      </c>
      <c r="J16" s="112">
        <v>29.65</v>
      </c>
      <c r="K16" s="112">
        <v>25.758</v>
      </c>
    </row>
    <row r="17" spans="1:11" s="100" customFormat="1" ht="21" customHeight="1">
      <c r="A17" s="182"/>
      <c r="B17" s="110" t="s">
        <v>90</v>
      </c>
      <c r="C17" s="113">
        <f>ROUND(C16/C$12*100,1)</f>
        <v>24.6</v>
      </c>
      <c r="D17" s="113">
        <f>ROUND(D16/D$12*100,1)</f>
        <v>24</v>
      </c>
      <c r="E17" s="113">
        <f>ROUND(E16/E$12*100,1)</f>
        <v>20.4</v>
      </c>
      <c r="F17" s="113">
        <f>ROUND(F16/F$12*100,1)</f>
        <v>19.4</v>
      </c>
      <c r="G17" s="113">
        <f>ROUND(G16/G$12*100,1)</f>
        <v>19.8</v>
      </c>
      <c r="H17" s="113">
        <f>ROUND(H16/H$12*100,1)</f>
        <v>19.7</v>
      </c>
      <c r="I17" s="113">
        <f>ROUND(I16/I$12*100,1)</f>
        <v>21.2</v>
      </c>
      <c r="J17" s="113">
        <f>ROUND(J16/J$12*100,1)</f>
        <v>20.8</v>
      </c>
      <c r="K17" s="113">
        <f>ROUND(K16/K$12*100,1)</f>
        <v>19.5</v>
      </c>
    </row>
    <row r="18" spans="1:11" s="100" customFormat="1" ht="21" customHeight="1">
      <c r="A18" s="248" t="s">
        <v>47</v>
      </c>
      <c r="B18" s="249"/>
      <c r="C18" s="112">
        <v>52.32</v>
      </c>
      <c r="D18" s="112">
        <v>52.85</v>
      </c>
      <c r="E18" s="112">
        <v>53.5</v>
      </c>
      <c r="F18" s="112">
        <v>55.51</v>
      </c>
      <c r="G18" s="112">
        <v>55.19</v>
      </c>
      <c r="H18" s="112">
        <v>56</v>
      </c>
      <c r="I18" s="112">
        <v>44.38</v>
      </c>
      <c r="J18" s="112">
        <v>43.22</v>
      </c>
      <c r="K18" s="112">
        <v>41.706</v>
      </c>
    </row>
    <row r="19" spans="1:11" s="100" customFormat="1" ht="21" customHeight="1">
      <c r="A19" s="182"/>
      <c r="B19" s="110" t="s">
        <v>90</v>
      </c>
      <c r="C19" s="113">
        <f>ROUND(C18/C$12*100,1)</f>
        <v>32.4</v>
      </c>
      <c r="D19" s="113">
        <f>ROUND(D18/D$12*100,1)</f>
        <v>33.3</v>
      </c>
      <c r="E19" s="113">
        <f>ROUND(E18/E$12*100,1)</f>
        <v>33.3</v>
      </c>
      <c r="F19" s="113">
        <f>ROUND(F18/F$12*100,1)</f>
        <v>34.2</v>
      </c>
      <c r="G19" s="113">
        <f>ROUND(G18/G$12*100,1)</f>
        <v>34.2</v>
      </c>
      <c r="H19" s="113">
        <f>ROUND(H18/H$12*100,1)</f>
        <v>35.3</v>
      </c>
      <c r="I19" s="113">
        <f>ROUND(I18/I$12*100,1)</f>
        <v>31.1</v>
      </c>
      <c r="J19" s="113">
        <f>ROUND(J18/J$12*100,1)</f>
        <v>30.3</v>
      </c>
      <c r="K19" s="113">
        <f>ROUND(K18/K$12*100,1)</f>
        <v>31.6</v>
      </c>
    </row>
    <row r="20" spans="1:11" s="100" customFormat="1" ht="21" customHeight="1">
      <c r="A20" s="248" t="s">
        <v>46</v>
      </c>
      <c r="B20" s="249"/>
      <c r="C20" s="112">
        <v>65.65</v>
      </c>
      <c r="D20" s="112">
        <v>62.83</v>
      </c>
      <c r="E20" s="112">
        <v>63.44</v>
      </c>
      <c r="F20" s="112">
        <v>64.02</v>
      </c>
      <c r="G20" s="112">
        <v>62.7</v>
      </c>
      <c r="H20" s="112">
        <v>60.89</v>
      </c>
      <c r="I20" s="112">
        <v>58.774</v>
      </c>
      <c r="J20" s="112">
        <v>60.91</v>
      </c>
      <c r="K20" s="112">
        <v>56.565</v>
      </c>
    </row>
    <row r="21" spans="1:11" s="100" customFormat="1" ht="21" customHeight="1">
      <c r="A21" s="182"/>
      <c r="B21" s="110" t="s">
        <v>90</v>
      </c>
      <c r="C21" s="113">
        <f>ROUND(C20/C$12*100,1)</f>
        <v>40.7</v>
      </c>
      <c r="D21" s="113">
        <f>ROUND(D20/D$12*100,1)</f>
        <v>39.6</v>
      </c>
      <c r="E21" s="113">
        <f>ROUND(E20/E$12*100,1)</f>
        <v>39.5</v>
      </c>
      <c r="F21" s="113">
        <f>ROUND(F20/F$12*100,1)</f>
        <v>39.4</v>
      </c>
      <c r="G21" s="113">
        <f>ROUND(G20/G$12*100,1)</f>
        <v>38.9</v>
      </c>
      <c r="H21" s="113">
        <f>ROUND(H20/H$12*100,1)</f>
        <v>38.4</v>
      </c>
      <c r="I21" s="113">
        <f>ROUND(I20/I$12*100,1)</f>
        <v>41.2</v>
      </c>
      <c r="J21" s="113">
        <f>ROUND(J20/J$12*100,1)</f>
        <v>42.6</v>
      </c>
      <c r="K21" s="113">
        <f>ROUND(K20/K$12*100,1)</f>
        <v>42.8</v>
      </c>
    </row>
    <row r="22" spans="1:11" s="100" customFormat="1" ht="21" customHeight="1">
      <c r="A22" s="248" t="s">
        <v>45</v>
      </c>
      <c r="B22" s="249"/>
      <c r="C22" s="112">
        <v>157.62</v>
      </c>
      <c r="D22" s="112">
        <v>153.75</v>
      </c>
      <c r="E22" s="112">
        <v>149.66</v>
      </c>
      <c r="F22" s="112">
        <v>150.99</v>
      </c>
      <c r="G22" s="112">
        <v>149.8</v>
      </c>
      <c r="H22" s="112">
        <v>148.12</v>
      </c>
      <c r="I22" s="128">
        <v>133.494</v>
      </c>
      <c r="J22" s="112">
        <v>133.78</v>
      </c>
      <c r="K22" s="112">
        <f>SUM(K16,K18,K20)</f>
        <v>124.029</v>
      </c>
    </row>
    <row r="23" spans="1:11" s="100" customFormat="1" ht="9" customHeight="1">
      <c r="A23" s="182"/>
      <c r="B23" s="183"/>
      <c r="C23" s="112"/>
      <c r="D23" s="112"/>
      <c r="E23" s="112"/>
      <c r="F23" s="112"/>
      <c r="G23" s="112"/>
      <c r="H23" s="112"/>
      <c r="I23" s="128"/>
      <c r="J23" s="112"/>
      <c r="K23" s="112"/>
    </row>
    <row r="24" spans="1:11" s="100" customFormat="1" ht="21" customHeight="1">
      <c r="A24" s="182" t="s">
        <v>44</v>
      </c>
      <c r="B24" s="183"/>
      <c r="C24" s="111">
        <v>3.799999999999983</v>
      </c>
      <c r="D24" s="111">
        <v>4.909999999999997</v>
      </c>
      <c r="E24" s="111">
        <v>11.090000000000003</v>
      </c>
      <c r="F24" s="111">
        <v>11.539999999999992</v>
      </c>
      <c r="G24" s="111">
        <v>11.5</v>
      </c>
      <c r="H24" s="111">
        <v>10.609999999999985</v>
      </c>
      <c r="I24" s="111">
        <v>9.316000000000003</v>
      </c>
      <c r="J24" s="111">
        <v>9.069999999999993</v>
      </c>
      <c r="K24" s="111">
        <v>8.096</v>
      </c>
    </row>
    <row r="25" spans="1:11" s="100" customFormat="1" ht="21" customHeight="1">
      <c r="A25" s="182"/>
      <c r="B25" s="110" t="s">
        <v>90</v>
      </c>
      <c r="C25" s="109">
        <f>ROUND(C24/C$12*100,1)</f>
        <v>2.4</v>
      </c>
      <c r="D25" s="109">
        <f>ROUND(D24/D$12*100,1)</f>
        <v>3.1</v>
      </c>
      <c r="E25" s="109">
        <f>ROUND(E24/E$12*100,1)</f>
        <v>6.9</v>
      </c>
      <c r="F25" s="109">
        <f>ROUND(F24/F$12*100,1)</f>
        <v>7.1</v>
      </c>
      <c r="G25" s="109">
        <f>ROUND(G24/G$12*100,1)</f>
        <v>7.1</v>
      </c>
      <c r="H25" s="109">
        <f>ROUND(H24/H$12*100,1)</f>
        <v>6.7</v>
      </c>
      <c r="I25" s="109">
        <f>ROUND(I24/I$12*100,1)</f>
        <v>6.5</v>
      </c>
      <c r="J25" s="109">
        <f>ROUND(J24/J$12*100,1)</f>
        <v>6.3</v>
      </c>
      <c r="K25" s="109">
        <f>ROUND(K24/K$12*100,1)</f>
        <v>6.1</v>
      </c>
    </row>
    <row r="26" spans="1:11" s="100" customFormat="1" ht="21" customHeight="1">
      <c r="A26" s="182"/>
      <c r="B26" s="183"/>
      <c r="C26" s="112"/>
      <c r="D26" s="112"/>
      <c r="E26" s="112"/>
      <c r="F26" s="112"/>
      <c r="G26" s="112"/>
      <c r="H26" s="112"/>
      <c r="I26" s="128"/>
      <c r="J26" s="112"/>
      <c r="K26" s="109"/>
    </row>
    <row r="27" spans="1:11" s="100" customFormat="1" ht="21" customHeight="1">
      <c r="A27" s="108"/>
      <c r="B27" s="107" t="s">
        <v>90</v>
      </c>
      <c r="C27" s="106">
        <v>1</v>
      </c>
      <c r="D27" s="106">
        <v>1</v>
      </c>
      <c r="E27" s="106">
        <v>1</v>
      </c>
      <c r="F27" s="106">
        <v>1</v>
      </c>
      <c r="G27" s="106">
        <v>1</v>
      </c>
      <c r="H27" s="106">
        <v>1</v>
      </c>
      <c r="I27" s="131">
        <v>1</v>
      </c>
      <c r="J27" s="106">
        <v>1</v>
      </c>
      <c r="K27" s="106">
        <f>SUM(K17,K19,K21,K25)/100</f>
        <v>1</v>
      </c>
    </row>
    <row r="28" spans="1:11" s="100" customFormat="1" ht="4.5" customHeight="1">
      <c r="A28" s="105"/>
      <c r="B28" s="104"/>
      <c r="C28" s="126"/>
      <c r="D28" s="126"/>
      <c r="E28" s="126"/>
      <c r="F28" s="126"/>
      <c r="G28" s="126"/>
      <c r="H28" s="126"/>
      <c r="I28" s="130"/>
      <c r="J28" s="126"/>
      <c r="K28" s="103"/>
    </row>
    <row r="29" spans="1:11" s="100" customFormat="1" ht="21" customHeight="1">
      <c r="A29" s="102" t="s">
        <v>41</v>
      </c>
      <c r="K29" s="101"/>
    </row>
    <row r="30" spans="1:11" s="100" customFormat="1" ht="14.25" customHeight="1">
      <c r="A30" s="257">
        <v>41205</v>
      </c>
      <c r="B30" s="256"/>
      <c r="K30" s="101"/>
    </row>
    <row r="31" s="100" customFormat="1" ht="21" customHeight="1">
      <c r="K31" s="101"/>
    </row>
    <row r="32" ht="16.5" customHeight="1">
      <c r="K32" s="99"/>
    </row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24" customHeight="1"/>
    <row r="42" ht="24.75" customHeight="1"/>
    <row r="43" ht="24.7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8" customHeight="1"/>
    <row r="53" ht="18" customHeight="1"/>
    <row r="54" ht="18" customHeight="1"/>
    <row r="55" ht="16.5" customHeight="1"/>
    <row r="56" ht="16.5" customHeight="1"/>
    <row r="57" ht="16.5" customHeight="1"/>
    <row r="58" ht="16.5" customHeight="1"/>
    <row r="59" ht="16.5" customHeight="1"/>
  </sheetData>
  <sheetProtection/>
  <mergeCells count="7">
    <mergeCell ref="A30:B30"/>
    <mergeCell ref="A22:B22"/>
    <mergeCell ref="A3:B3"/>
    <mergeCell ref="A4:B4"/>
    <mergeCell ref="A16:B16"/>
    <mergeCell ref="A18:B18"/>
    <mergeCell ref="A20:B20"/>
  </mergeCells>
  <printOptions/>
  <pageMargins left="0.31496062992125984" right="0.31496062992125984" top="0.5511811023622047" bottom="0.6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zoomScale="80" zoomScaleNormal="80" zoomScaleSheetLayoutView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" sqref="A3:B3"/>
    </sheetView>
  </sheetViews>
  <sheetFormatPr defaultColWidth="9.00390625" defaultRowHeight="18.75" customHeight="1"/>
  <cols>
    <col min="1" max="1" width="12.50390625" style="98" customWidth="1"/>
    <col min="2" max="2" width="12.00390625" style="98" customWidth="1"/>
    <col min="3" max="9" width="9.375" style="98" customWidth="1"/>
    <col min="10" max="10" width="10.00390625" style="98" customWidth="1"/>
    <col min="11" max="11" width="9.875" style="98" customWidth="1"/>
    <col min="12" max="16384" width="9.00390625" style="98" customWidth="1"/>
  </cols>
  <sheetData>
    <row r="1" spans="2:8" ht="27" customHeight="1">
      <c r="B1" s="124"/>
      <c r="C1" s="125" t="s">
        <v>61</v>
      </c>
      <c r="D1" s="124"/>
      <c r="E1" s="124"/>
      <c r="F1" s="124"/>
      <c r="G1" s="124"/>
      <c r="H1" s="124"/>
    </row>
    <row r="2" ht="21" customHeight="1"/>
    <row r="3" spans="1:11" s="100" customFormat="1" ht="21" customHeight="1">
      <c r="A3" s="250" t="s">
        <v>93</v>
      </c>
      <c r="B3" s="250"/>
      <c r="C3" s="122"/>
      <c r="D3" s="122"/>
      <c r="E3" s="122"/>
      <c r="F3" s="122"/>
      <c r="G3" s="123"/>
      <c r="H3" s="122"/>
      <c r="I3" s="122"/>
      <c r="J3" s="122"/>
      <c r="K3" s="122"/>
    </row>
    <row r="4" spans="1:11" s="100" customFormat="1" ht="21" customHeight="1">
      <c r="A4" s="251" t="s">
        <v>58</v>
      </c>
      <c r="B4" s="252"/>
      <c r="C4" s="121">
        <v>2001</v>
      </c>
      <c r="D4" s="121">
        <v>2002</v>
      </c>
      <c r="E4" s="121">
        <v>2003</v>
      </c>
      <c r="F4" s="121">
        <v>2004</v>
      </c>
      <c r="G4" s="121">
        <v>2005</v>
      </c>
      <c r="H4" s="121">
        <v>2006</v>
      </c>
      <c r="I4" s="121">
        <v>2007</v>
      </c>
      <c r="J4" s="121">
        <v>2008</v>
      </c>
      <c r="K4" s="121">
        <v>2009</v>
      </c>
    </row>
    <row r="5" spans="1:11" s="100" customFormat="1" ht="21" customHeight="1">
      <c r="A5" s="120" t="s">
        <v>57</v>
      </c>
      <c r="B5" s="119"/>
      <c r="C5" s="118">
        <v>4.29</v>
      </c>
      <c r="D5" s="118">
        <v>4.19</v>
      </c>
      <c r="E5" s="118">
        <v>4.2</v>
      </c>
      <c r="F5" s="118">
        <v>4.22</v>
      </c>
      <c r="G5" s="118">
        <v>4.19</v>
      </c>
      <c r="H5" s="118">
        <v>4.23</v>
      </c>
      <c r="I5" s="118">
        <v>4.03</v>
      </c>
      <c r="J5" s="118">
        <v>4.08</v>
      </c>
      <c r="K5" s="118">
        <v>3.89</v>
      </c>
    </row>
    <row r="6" spans="1:11" s="100" customFormat="1" ht="21" customHeight="1">
      <c r="A6" s="114" t="s">
        <v>55</v>
      </c>
      <c r="B6" s="183"/>
      <c r="C6" s="112"/>
      <c r="D6" s="112"/>
      <c r="E6" s="112"/>
      <c r="F6" s="112"/>
      <c r="G6" s="112"/>
      <c r="H6" s="112"/>
      <c r="I6" s="112"/>
      <c r="J6" s="112"/>
      <c r="K6" s="112"/>
    </row>
    <row r="7" spans="1:11" s="100" customFormat="1" ht="21" customHeight="1">
      <c r="A7" s="114" t="s">
        <v>56</v>
      </c>
      <c r="B7" s="183"/>
      <c r="C7" s="112">
        <v>1.63</v>
      </c>
      <c r="D7" s="112">
        <v>1.56</v>
      </c>
      <c r="E7" s="112">
        <v>1.53</v>
      </c>
      <c r="F7" s="112">
        <v>1.52</v>
      </c>
      <c r="G7" s="112">
        <v>1.49</v>
      </c>
      <c r="H7" s="112">
        <v>1.5</v>
      </c>
      <c r="I7" s="112">
        <v>1.27</v>
      </c>
      <c r="J7" s="112">
        <v>1.48</v>
      </c>
      <c r="K7" s="258">
        <v>1.4</v>
      </c>
    </row>
    <row r="8" spans="1:11" s="100" customFormat="1" ht="21" customHeight="1">
      <c r="A8" s="117" t="s">
        <v>55</v>
      </c>
      <c r="B8" s="116"/>
      <c r="C8" s="115"/>
      <c r="D8" s="115"/>
      <c r="E8" s="115"/>
      <c r="F8" s="115"/>
      <c r="G8" s="115"/>
      <c r="H8" s="115"/>
      <c r="I8" s="115"/>
      <c r="J8" s="115"/>
      <c r="K8" s="115"/>
    </row>
    <row r="9" spans="1:11" s="100" customFormat="1" ht="21" customHeight="1">
      <c r="A9" s="120" t="s">
        <v>54</v>
      </c>
      <c r="B9" s="119"/>
      <c r="C9" s="118"/>
      <c r="D9" s="118"/>
      <c r="E9" s="118"/>
      <c r="F9" s="118"/>
      <c r="G9" s="118"/>
      <c r="H9" s="118"/>
      <c r="I9" s="118"/>
      <c r="J9" s="118"/>
      <c r="K9" s="118"/>
    </row>
    <row r="10" spans="1:11" s="100" customFormat="1" ht="21" customHeight="1">
      <c r="A10" s="114" t="s">
        <v>49</v>
      </c>
      <c r="B10" s="183"/>
      <c r="C10" s="112"/>
      <c r="D10" s="112"/>
      <c r="E10" s="112"/>
      <c r="F10" s="112"/>
      <c r="G10" s="112"/>
      <c r="H10" s="112"/>
      <c r="I10" s="112"/>
      <c r="J10" s="112"/>
      <c r="K10" s="112"/>
    </row>
    <row r="11" spans="1:11" s="100" customFormat="1" ht="21" customHeight="1">
      <c r="A11" s="114" t="s">
        <v>53</v>
      </c>
      <c r="B11" s="183"/>
      <c r="C11" s="112">
        <v>351.09</v>
      </c>
      <c r="D11" s="112">
        <v>345.25</v>
      </c>
      <c r="E11" s="112">
        <v>347.18</v>
      </c>
      <c r="F11" s="112">
        <v>348.22</v>
      </c>
      <c r="G11" s="112">
        <v>345.27</v>
      </c>
      <c r="H11" s="112">
        <v>348.56</v>
      </c>
      <c r="I11" s="112">
        <v>331.257</v>
      </c>
      <c r="J11" s="112">
        <v>335.28</v>
      </c>
      <c r="K11" s="112">
        <v>318.529</v>
      </c>
    </row>
    <row r="12" spans="1:11" s="100" customFormat="1" ht="21" customHeight="1">
      <c r="A12" s="117" t="s">
        <v>52</v>
      </c>
      <c r="B12" s="116"/>
      <c r="C12" s="115">
        <v>246.02</v>
      </c>
      <c r="D12" s="115">
        <v>239.48</v>
      </c>
      <c r="E12" s="115">
        <v>250.59</v>
      </c>
      <c r="F12" s="115">
        <v>252.56</v>
      </c>
      <c r="G12" s="115">
        <v>249.26</v>
      </c>
      <c r="H12" s="115">
        <v>253.57</v>
      </c>
      <c r="I12" s="115">
        <v>233.147</v>
      </c>
      <c r="J12" s="115">
        <v>235.67</v>
      </c>
      <c r="K12" s="115">
        <v>223.918</v>
      </c>
    </row>
    <row r="13" spans="1:11" s="100" customFormat="1" ht="21" customHeight="1">
      <c r="A13" s="114" t="s">
        <v>51</v>
      </c>
      <c r="B13" s="183"/>
      <c r="C13" s="112"/>
      <c r="D13" s="112"/>
      <c r="E13" s="112"/>
      <c r="F13" s="112"/>
      <c r="G13" s="112"/>
      <c r="H13" s="112"/>
      <c r="I13" s="112"/>
      <c r="J13" s="112"/>
      <c r="K13" s="112"/>
    </row>
    <row r="14" spans="1:11" s="100" customFormat="1" ht="21" customHeight="1">
      <c r="A14" s="114" t="s">
        <v>50</v>
      </c>
      <c r="B14" s="183"/>
      <c r="C14" s="112"/>
      <c r="D14" s="112"/>
      <c r="E14" s="112"/>
      <c r="F14" s="112"/>
      <c r="G14" s="112"/>
      <c r="H14" s="112"/>
      <c r="I14" s="112"/>
      <c r="J14" s="112"/>
      <c r="K14" s="112"/>
    </row>
    <row r="15" spans="1:11" s="100" customFormat="1" ht="21" customHeight="1">
      <c r="A15" s="114" t="s">
        <v>49</v>
      </c>
      <c r="B15" s="183"/>
      <c r="C15" s="112"/>
      <c r="D15" s="112"/>
      <c r="E15" s="112"/>
      <c r="F15" s="112"/>
      <c r="G15" s="112"/>
      <c r="H15" s="112"/>
      <c r="I15" s="112"/>
      <c r="J15" s="112"/>
      <c r="K15" s="112"/>
    </row>
    <row r="16" spans="1:11" s="100" customFormat="1" ht="21" customHeight="1">
      <c r="A16" s="248" t="s">
        <v>48</v>
      </c>
      <c r="B16" s="249"/>
      <c r="C16" s="112">
        <v>73.33</v>
      </c>
      <c r="D16" s="112">
        <v>73.22</v>
      </c>
      <c r="E16" s="112">
        <v>51.56</v>
      </c>
      <c r="F16" s="112">
        <v>57.89</v>
      </c>
      <c r="G16" s="112">
        <v>57.03</v>
      </c>
      <c r="H16" s="112">
        <v>56.97</v>
      </c>
      <c r="I16" s="112">
        <v>58.323</v>
      </c>
      <c r="J16" s="112">
        <v>55.25</v>
      </c>
      <c r="K16" s="112">
        <v>47.908</v>
      </c>
    </row>
    <row r="17" spans="1:11" s="100" customFormat="1" ht="21" customHeight="1">
      <c r="A17" s="182"/>
      <c r="B17" s="110" t="s">
        <v>90</v>
      </c>
      <c r="C17" s="113">
        <f>ROUND(C16/C$12*100,1)</f>
        <v>29.8</v>
      </c>
      <c r="D17" s="113">
        <f>ROUND(D16/D$12*100,1)</f>
        <v>30.6</v>
      </c>
      <c r="E17" s="113">
        <f>ROUND(E16/E$12*100,1)</f>
        <v>20.6</v>
      </c>
      <c r="F17" s="113">
        <f>ROUND(F16/F$12*100,1)</f>
        <v>22.9</v>
      </c>
      <c r="G17" s="113">
        <f>ROUND(G16/G$12*100,1)</f>
        <v>22.9</v>
      </c>
      <c r="H17" s="113">
        <f>ROUND(H16/H$12*100,1)</f>
        <v>22.5</v>
      </c>
      <c r="I17" s="113">
        <f>ROUND(I16/I$12*100,1)</f>
        <v>25</v>
      </c>
      <c r="J17" s="113">
        <f>ROUND(J16/J$12*100,1)</f>
        <v>23.4</v>
      </c>
      <c r="K17" s="113">
        <f>ROUND(K16/K$12*100,1)</f>
        <v>21.4</v>
      </c>
    </row>
    <row r="18" spans="1:11" s="100" customFormat="1" ht="21" customHeight="1">
      <c r="A18" s="248" t="s">
        <v>47</v>
      </c>
      <c r="B18" s="249"/>
      <c r="C18" s="112">
        <v>66.03</v>
      </c>
      <c r="D18" s="112">
        <v>65.56</v>
      </c>
      <c r="E18" s="112">
        <v>62.97</v>
      </c>
      <c r="F18" s="112">
        <v>64.45</v>
      </c>
      <c r="G18" s="112">
        <v>62.15</v>
      </c>
      <c r="H18" s="112">
        <v>63.31</v>
      </c>
      <c r="I18" s="112">
        <v>55.149</v>
      </c>
      <c r="J18" s="112">
        <v>54.1</v>
      </c>
      <c r="K18" s="112">
        <v>53.923</v>
      </c>
    </row>
    <row r="19" spans="1:11" s="100" customFormat="1" ht="21" customHeight="1">
      <c r="A19" s="182"/>
      <c r="B19" s="110" t="s">
        <v>90</v>
      </c>
      <c r="C19" s="113">
        <f>ROUND(C18/C$12*100,1)</f>
        <v>26.8</v>
      </c>
      <c r="D19" s="113">
        <f>ROUND(D18/D$12*100,1)</f>
        <v>27.4</v>
      </c>
      <c r="E19" s="113">
        <f>ROUND(E18/E$12*100,1)</f>
        <v>25.1</v>
      </c>
      <c r="F19" s="113">
        <f>ROUND(F18/F$12*100,1)</f>
        <v>25.5</v>
      </c>
      <c r="G19" s="113">
        <f>ROUND(G18/G$12*100,1)</f>
        <v>24.9</v>
      </c>
      <c r="H19" s="113">
        <f>ROUND(H18/H$12*100,1)</f>
        <v>25</v>
      </c>
      <c r="I19" s="113">
        <f>ROUND(I18/I$12*100,1)</f>
        <v>23.7</v>
      </c>
      <c r="J19" s="113">
        <f>ROUND(J18/J$12*100,1)</f>
        <v>23</v>
      </c>
      <c r="K19" s="113">
        <f>ROUND(K18/K$12*100,1)</f>
        <v>24.1</v>
      </c>
    </row>
    <row r="20" spans="1:11" s="100" customFormat="1" ht="21" customHeight="1">
      <c r="A20" s="248" t="s">
        <v>46</v>
      </c>
      <c r="B20" s="249"/>
      <c r="C20" s="112">
        <v>101.85</v>
      </c>
      <c r="D20" s="112">
        <v>97.52</v>
      </c>
      <c r="E20" s="112">
        <v>104.23</v>
      </c>
      <c r="F20" s="112">
        <v>104.56</v>
      </c>
      <c r="G20" s="112">
        <v>105.08</v>
      </c>
      <c r="H20" s="112">
        <v>108.12</v>
      </c>
      <c r="I20" s="112">
        <v>94.94</v>
      </c>
      <c r="J20" s="112">
        <v>102.14</v>
      </c>
      <c r="K20" s="112">
        <v>99.701</v>
      </c>
    </row>
    <row r="21" spans="1:11" s="100" customFormat="1" ht="21" customHeight="1">
      <c r="A21" s="182"/>
      <c r="B21" s="110" t="s">
        <v>90</v>
      </c>
      <c r="C21" s="113">
        <f>ROUND(C20/C$12*100,1)</f>
        <v>41.4</v>
      </c>
      <c r="D21" s="113">
        <f>ROUND(D20/D$12*100,1)</f>
        <v>40.7</v>
      </c>
      <c r="E21" s="113">
        <f>ROUND(E20/E$12*100,1)</f>
        <v>41.6</v>
      </c>
      <c r="F21" s="113">
        <f>ROUND(F20/F$12*100,1)</f>
        <v>41.4</v>
      </c>
      <c r="G21" s="113">
        <f>ROUND(G20/G$12*100,1)</f>
        <v>42.2</v>
      </c>
      <c r="H21" s="113">
        <f>ROUND(H20/H$12*100,1)</f>
        <v>42.6</v>
      </c>
      <c r="I21" s="113">
        <f>ROUND(I20/I$12*100,1)</f>
        <v>40.7</v>
      </c>
      <c r="J21" s="113">
        <f>ROUND(J20/J$12*100,1)</f>
        <v>43.3</v>
      </c>
      <c r="K21" s="113">
        <f>ROUND(K20/K$12*100,1)</f>
        <v>44.5</v>
      </c>
    </row>
    <row r="22" spans="1:11" s="100" customFormat="1" ht="21" customHeight="1">
      <c r="A22" s="248" t="s">
        <v>45</v>
      </c>
      <c r="B22" s="249"/>
      <c r="C22" s="112">
        <f>SUM(C16,,C18,C20)</f>
        <v>241.21</v>
      </c>
      <c r="D22" s="112">
        <f>SUM(D16,,D18,D20)</f>
        <v>236.3</v>
      </c>
      <c r="E22" s="112">
        <f>SUM(E16,,E18,E20)</f>
        <v>218.76</v>
      </c>
      <c r="F22" s="112">
        <f>SUM(F16,,F18,F20)</f>
        <v>226.9</v>
      </c>
      <c r="G22" s="112">
        <f>SUM(G16,,G18,G20)</f>
        <v>224.26</v>
      </c>
      <c r="H22" s="112">
        <f>SUM(H16,,H18,H20)</f>
        <v>228.4</v>
      </c>
      <c r="I22" s="112">
        <f>SUM(I16,,I18,I20)</f>
        <v>208.412</v>
      </c>
      <c r="J22" s="112">
        <f>SUM(J16,,J18,J20)</f>
        <v>211.49</v>
      </c>
      <c r="K22" s="112">
        <f>SUM(K16,K18,K20)</f>
        <v>201.53199999999998</v>
      </c>
    </row>
    <row r="23" spans="1:11" s="100" customFormat="1" ht="9" customHeight="1">
      <c r="A23" s="182"/>
      <c r="B23" s="183"/>
      <c r="C23" s="112"/>
      <c r="D23" s="112"/>
      <c r="E23" s="112"/>
      <c r="F23" s="112"/>
      <c r="G23" s="112"/>
      <c r="H23" s="112"/>
      <c r="I23" s="112"/>
      <c r="J23" s="112"/>
      <c r="K23" s="112"/>
    </row>
    <row r="24" spans="1:11" s="100" customFormat="1" ht="21" customHeight="1">
      <c r="A24" s="182" t="s">
        <v>44</v>
      </c>
      <c r="B24" s="183"/>
      <c r="C24" s="111">
        <v>4.810000000000002</v>
      </c>
      <c r="D24" s="111">
        <v>3.1799999999999784</v>
      </c>
      <c r="E24" s="111">
        <v>31.830000000000013</v>
      </c>
      <c r="F24" s="111">
        <v>25.659999999999997</v>
      </c>
      <c r="G24" s="111">
        <v>25</v>
      </c>
      <c r="H24" s="111">
        <v>25.169999999999987</v>
      </c>
      <c r="I24" s="111">
        <v>24.734999999999985</v>
      </c>
      <c r="J24" s="259">
        <v>24.19</v>
      </c>
      <c r="K24" s="111">
        <v>22.386</v>
      </c>
    </row>
    <row r="25" spans="1:11" s="100" customFormat="1" ht="21" customHeight="1">
      <c r="A25" s="182"/>
      <c r="B25" s="110" t="s">
        <v>90</v>
      </c>
      <c r="C25" s="109">
        <f>ROUND(C24/C$12*100,1)</f>
        <v>2</v>
      </c>
      <c r="D25" s="109">
        <f>ROUND(D24/D$12*100,1)</f>
        <v>1.3</v>
      </c>
      <c r="E25" s="109">
        <f>ROUND(E24/E$12*100,1)</f>
        <v>12.7</v>
      </c>
      <c r="F25" s="109">
        <f>ROUND(F24/F$12*100,1)</f>
        <v>10.2</v>
      </c>
      <c r="G25" s="109">
        <f>ROUND(G24/G$12*100,1)</f>
        <v>10</v>
      </c>
      <c r="H25" s="109">
        <f>ROUND(H24/H$12*100,1)</f>
        <v>9.9</v>
      </c>
      <c r="I25" s="109">
        <f>ROUND(I24/I$12*100,1)</f>
        <v>10.6</v>
      </c>
      <c r="J25" s="109">
        <f>ROUND(J24/J$12*100,1)</f>
        <v>10.3</v>
      </c>
      <c r="K25" s="109">
        <f>ROUND(K24/K$12*100,1)</f>
        <v>10</v>
      </c>
    </row>
    <row r="26" spans="1:11" s="100" customFormat="1" ht="21" customHeight="1">
      <c r="A26" s="182"/>
      <c r="B26" s="183"/>
      <c r="C26" s="112"/>
      <c r="D26" s="112"/>
      <c r="E26" s="112"/>
      <c r="F26" s="112"/>
      <c r="G26" s="112"/>
      <c r="H26" s="112"/>
      <c r="I26" s="112"/>
      <c r="J26" s="112"/>
      <c r="K26" s="109"/>
    </row>
    <row r="27" spans="1:11" s="100" customFormat="1" ht="21" customHeight="1">
      <c r="A27" s="108"/>
      <c r="B27" s="107" t="s">
        <v>90</v>
      </c>
      <c r="C27" s="106">
        <v>1</v>
      </c>
      <c r="D27" s="106">
        <v>0.9999999999999999</v>
      </c>
      <c r="E27" s="106">
        <v>1</v>
      </c>
      <c r="F27" s="106">
        <v>1</v>
      </c>
      <c r="G27" s="106">
        <v>1</v>
      </c>
      <c r="H27" s="106">
        <v>1</v>
      </c>
      <c r="I27" s="106">
        <v>1</v>
      </c>
      <c r="J27" s="106">
        <v>1</v>
      </c>
      <c r="K27" s="106">
        <f>SUM(K17,K19,K21,K25)/100</f>
        <v>1</v>
      </c>
    </row>
    <row r="28" spans="1:11" s="100" customFormat="1" ht="4.5" customHeight="1">
      <c r="A28" s="105"/>
      <c r="B28" s="104"/>
      <c r="C28" s="126"/>
      <c r="D28" s="126"/>
      <c r="E28" s="126"/>
      <c r="F28" s="126"/>
      <c r="G28" s="126"/>
      <c r="H28" s="126"/>
      <c r="I28" s="130"/>
      <c r="J28" s="126"/>
      <c r="K28" s="103"/>
    </row>
    <row r="29" spans="1:11" s="100" customFormat="1" ht="21" customHeight="1">
      <c r="A29" s="102" t="s">
        <v>41</v>
      </c>
      <c r="K29" s="101"/>
    </row>
    <row r="30" spans="1:11" s="100" customFormat="1" ht="14.25" customHeight="1">
      <c r="A30" s="257">
        <v>41205</v>
      </c>
      <c r="B30" s="256"/>
      <c r="J30" s="127"/>
      <c r="K30" s="101"/>
    </row>
    <row r="31" s="100" customFormat="1" ht="21" customHeight="1">
      <c r="K31" s="101"/>
    </row>
    <row r="32" ht="16.5" customHeight="1">
      <c r="K32" s="99"/>
    </row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24" customHeight="1"/>
    <row r="42" ht="24.75" customHeight="1"/>
    <row r="43" ht="24.7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8" customHeight="1"/>
    <row r="53" ht="18" customHeight="1"/>
    <row r="54" ht="18" customHeight="1"/>
    <row r="55" ht="16.5" customHeight="1"/>
    <row r="56" ht="16.5" customHeight="1"/>
    <row r="57" ht="16.5" customHeight="1"/>
    <row r="58" ht="16.5" customHeight="1"/>
    <row r="59" ht="16.5" customHeight="1"/>
  </sheetData>
  <sheetProtection/>
  <mergeCells count="7">
    <mergeCell ref="A30:B30"/>
    <mergeCell ref="A16:B16"/>
    <mergeCell ref="A18:B18"/>
    <mergeCell ref="A20:B20"/>
    <mergeCell ref="A22:B22"/>
    <mergeCell ref="A3:B3"/>
    <mergeCell ref="A4:B4"/>
  </mergeCells>
  <printOptions/>
  <pageMargins left="0.3937007874015748" right="0.3937007874015748" top="0.6299212598425197" bottom="0.7086614173228347" header="0.31496062992125984" footer="0.3937007874015748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SheetLayoutView="80" zoomScalePageLayoutView="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" sqref="A3:B3"/>
    </sheetView>
  </sheetViews>
  <sheetFormatPr defaultColWidth="9.00390625" defaultRowHeight="18.75" customHeight="1"/>
  <cols>
    <col min="1" max="1" width="12.50390625" style="98" customWidth="1"/>
    <col min="2" max="2" width="12.00390625" style="98" customWidth="1"/>
    <col min="3" max="9" width="9.375" style="98" customWidth="1"/>
    <col min="10" max="10" width="10.375" style="98" customWidth="1"/>
    <col min="11" max="11" width="9.875" style="98" customWidth="1"/>
    <col min="12" max="16384" width="9.00390625" style="98" customWidth="1"/>
  </cols>
  <sheetData>
    <row r="1" spans="2:8" ht="27" customHeight="1">
      <c r="B1" s="124"/>
      <c r="C1" s="125" t="s">
        <v>61</v>
      </c>
      <c r="D1" s="124"/>
      <c r="E1" s="124"/>
      <c r="F1" s="124"/>
      <c r="G1" s="124"/>
      <c r="H1" s="124"/>
    </row>
    <row r="2" ht="21" customHeight="1"/>
    <row r="3" spans="1:11" s="100" customFormat="1" ht="21" customHeight="1">
      <c r="A3" s="250" t="s">
        <v>94</v>
      </c>
      <c r="B3" s="250"/>
      <c r="C3" s="122"/>
      <c r="D3" s="122"/>
      <c r="E3" s="122"/>
      <c r="F3" s="122"/>
      <c r="G3" s="123"/>
      <c r="H3" s="122"/>
      <c r="I3" s="122"/>
      <c r="J3" s="122"/>
      <c r="K3" s="122"/>
    </row>
    <row r="4" spans="1:11" s="100" customFormat="1" ht="21" customHeight="1">
      <c r="A4" s="251" t="s">
        <v>58</v>
      </c>
      <c r="B4" s="252"/>
      <c r="C4" s="121">
        <v>2001</v>
      </c>
      <c r="D4" s="121">
        <v>2002</v>
      </c>
      <c r="E4" s="121">
        <v>2003</v>
      </c>
      <c r="F4" s="121">
        <v>2004</v>
      </c>
      <c r="G4" s="121">
        <v>2005</v>
      </c>
      <c r="H4" s="121">
        <v>2006</v>
      </c>
      <c r="I4" s="121">
        <v>2007</v>
      </c>
      <c r="J4" s="121">
        <v>2008</v>
      </c>
      <c r="K4" s="121">
        <v>2009</v>
      </c>
    </row>
    <row r="5" spans="1:11" s="100" customFormat="1" ht="21" customHeight="1">
      <c r="A5" s="120" t="s">
        <v>57</v>
      </c>
      <c r="B5" s="119"/>
      <c r="C5" s="118">
        <v>4.37</v>
      </c>
      <c r="D5" s="118">
        <v>4.33</v>
      </c>
      <c r="E5" s="118">
        <v>4.38</v>
      </c>
      <c r="F5" s="118">
        <v>4.41</v>
      </c>
      <c r="G5" s="118">
        <v>4.4</v>
      </c>
      <c r="H5" s="118">
        <v>4.31</v>
      </c>
      <c r="I5" s="118">
        <v>4.15</v>
      </c>
      <c r="J5" s="138">
        <v>4.16</v>
      </c>
      <c r="K5" s="118">
        <v>3.97</v>
      </c>
    </row>
    <row r="6" spans="1:11" s="100" customFormat="1" ht="21" customHeight="1">
      <c r="A6" s="114" t="s">
        <v>55</v>
      </c>
      <c r="B6" s="183"/>
      <c r="C6" s="112"/>
      <c r="D6" s="112"/>
      <c r="E6" s="112"/>
      <c r="F6" s="112"/>
      <c r="G6" s="112"/>
      <c r="H6" s="112"/>
      <c r="I6" s="112"/>
      <c r="J6" s="138"/>
      <c r="K6" s="112"/>
    </row>
    <row r="7" spans="1:11" s="100" customFormat="1" ht="21" customHeight="1">
      <c r="A7" s="114" t="s">
        <v>56</v>
      </c>
      <c r="B7" s="183"/>
      <c r="C7" s="112">
        <v>1.54</v>
      </c>
      <c r="D7" s="112">
        <v>1.48</v>
      </c>
      <c r="E7" s="112">
        <v>1.47</v>
      </c>
      <c r="F7" s="112">
        <v>1.48</v>
      </c>
      <c r="G7" s="112">
        <v>1.46</v>
      </c>
      <c r="H7" s="112">
        <v>1.44</v>
      </c>
      <c r="I7" s="112">
        <v>1.31</v>
      </c>
      <c r="J7" s="138">
        <v>1.42</v>
      </c>
      <c r="K7" s="258">
        <v>1.37</v>
      </c>
    </row>
    <row r="8" spans="1:11" s="100" customFormat="1" ht="21" customHeight="1">
      <c r="A8" s="117" t="s">
        <v>55</v>
      </c>
      <c r="B8" s="116"/>
      <c r="C8" s="115"/>
      <c r="D8" s="115"/>
      <c r="E8" s="115"/>
      <c r="F8" s="115"/>
      <c r="G8" s="115"/>
      <c r="H8" s="115"/>
      <c r="I8" s="115"/>
      <c r="J8" s="137"/>
      <c r="K8" s="115"/>
    </row>
    <row r="9" spans="1:11" s="100" customFormat="1" ht="21" customHeight="1">
      <c r="A9" s="120" t="s">
        <v>54</v>
      </c>
      <c r="B9" s="119"/>
      <c r="C9" s="118"/>
      <c r="D9" s="118"/>
      <c r="E9" s="118"/>
      <c r="F9" s="118"/>
      <c r="G9" s="118"/>
      <c r="H9" s="118"/>
      <c r="I9" s="118"/>
      <c r="J9" s="139"/>
      <c r="K9" s="118"/>
    </row>
    <row r="10" spans="1:11" s="100" customFormat="1" ht="21" customHeight="1">
      <c r="A10" s="114" t="s">
        <v>49</v>
      </c>
      <c r="B10" s="183"/>
      <c r="C10" s="112"/>
      <c r="D10" s="112"/>
      <c r="E10" s="112"/>
      <c r="F10" s="112"/>
      <c r="G10" s="112"/>
      <c r="H10" s="112"/>
      <c r="I10" s="112"/>
      <c r="J10" s="138"/>
      <c r="K10" s="112"/>
    </row>
    <row r="11" spans="1:11" s="100" customFormat="1" ht="21" customHeight="1">
      <c r="A11" s="114" t="s">
        <v>53</v>
      </c>
      <c r="B11" s="183"/>
      <c r="C11" s="112">
        <v>265.57</v>
      </c>
      <c r="D11" s="112">
        <v>266.68</v>
      </c>
      <c r="E11" s="112">
        <v>271.33</v>
      </c>
      <c r="F11" s="112">
        <v>274.93</v>
      </c>
      <c r="G11" s="112">
        <v>276.2</v>
      </c>
      <c r="H11" s="112">
        <v>272.67</v>
      </c>
      <c r="I11" s="112">
        <v>263.718</v>
      </c>
      <c r="J11" s="138">
        <v>266.5</v>
      </c>
      <c r="K11" s="112">
        <v>256.217</v>
      </c>
    </row>
    <row r="12" spans="1:11" s="100" customFormat="1" ht="21" customHeight="1">
      <c r="A12" s="117" t="s">
        <v>52</v>
      </c>
      <c r="B12" s="116"/>
      <c r="C12" s="115">
        <v>173.79</v>
      </c>
      <c r="D12" s="115">
        <v>168.99</v>
      </c>
      <c r="E12" s="115">
        <v>175.03</v>
      </c>
      <c r="F12" s="115">
        <v>176.81</v>
      </c>
      <c r="G12" s="115">
        <v>175.23</v>
      </c>
      <c r="H12" s="115">
        <v>173.95</v>
      </c>
      <c r="I12" s="260">
        <v>164.97</v>
      </c>
      <c r="J12" s="137">
        <v>165.55</v>
      </c>
      <c r="K12" s="115">
        <v>160.257</v>
      </c>
    </row>
    <row r="13" spans="1:11" s="100" customFormat="1" ht="21" customHeight="1">
      <c r="A13" s="114" t="s">
        <v>51</v>
      </c>
      <c r="B13" s="183"/>
      <c r="C13" s="112"/>
      <c r="D13" s="112"/>
      <c r="E13" s="112"/>
      <c r="F13" s="112"/>
      <c r="G13" s="112"/>
      <c r="H13" s="112"/>
      <c r="I13" s="112"/>
      <c r="J13" s="112"/>
      <c r="K13" s="112"/>
    </row>
    <row r="14" spans="1:11" s="100" customFormat="1" ht="21" customHeight="1">
      <c r="A14" s="114" t="s">
        <v>50</v>
      </c>
      <c r="B14" s="183"/>
      <c r="C14" s="112"/>
      <c r="D14" s="112"/>
      <c r="E14" s="112"/>
      <c r="F14" s="112"/>
      <c r="G14" s="112"/>
      <c r="H14" s="112"/>
      <c r="I14" s="112"/>
      <c r="J14" s="112"/>
      <c r="K14" s="112"/>
    </row>
    <row r="15" spans="1:12" s="100" customFormat="1" ht="21" customHeight="1">
      <c r="A15" s="114" t="s">
        <v>49</v>
      </c>
      <c r="B15" s="183"/>
      <c r="C15" s="112"/>
      <c r="D15" s="112"/>
      <c r="E15" s="112"/>
      <c r="F15" s="112"/>
      <c r="G15" s="112"/>
      <c r="H15" s="112"/>
      <c r="I15" s="112"/>
      <c r="J15" s="112"/>
      <c r="K15" s="112"/>
      <c r="L15" s="134"/>
    </row>
    <row r="16" spans="1:12" s="100" customFormat="1" ht="21" customHeight="1">
      <c r="A16" s="248" t="s">
        <v>48</v>
      </c>
      <c r="B16" s="249"/>
      <c r="C16" s="112">
        <v>45.63</v>
      </c>
      <c r="D16" s="112">
        <v>45.81</v>
      </c>
      <c r="E16" s="112">
        <v>35.47</v>
      </c>
      <c r="F16" s="112">
        <v>35.24</v>
      </c>
      <c r="G16" s="112">
        <v>32.88</v>
      </c>
      <c r="H16" s="112">
        <v>32.67</v>
      </c>
      <c r="I16" s="112">
        <v>31.311</v>
      </c>
      <c r="J16" s="112">
        <v>33.37</v>
      </c>
      <c r="K16" s="112">
        <v>27.599</v>
      </c>
      <c r="L16" s="134"/>
    </row>
    <row r="17" spans="1:12" s="100" customFormat="1" ht="21" customHeight="1">
      <c r="A17" s="182"/>
      <c r="B17" s="110" t="s">
        <v>90</v>
      </c>
      <c r="C17" s="113">
        <f>ROUND(C16/C$12*100,1)</f>
        <v>26.3</v>
      </c>
      <c r="D17" s="113">
        <f>ROUND(D16/D$12*100,1)</f>
        <v>27.1</v>
      </c>
      <c r="E17" s="113">
        <f>ROUND(E16/E$12*100,1)</f>
        <v>20.3</v>
      </c>
      <c r="F17" s="113">
        <f>ROUND(F16/F$12*100,1)</f>
        <v>19.9</v>
      </c>
      <c r="G17" s="113">
        <f>ROUND(G16/G$12*100,1)</f>
        <v>18.8</v>
      </c>
      <c r="H17" s="113">
        <f>ROUND(H16/H$12*100,1)</f>
        <v>18.8</v>
      </c>
      <c r="I17" s="113">
        <f>ROUND(I16/I$12*100,1)</f>
        <v>19</v>
      </c>
      <c r="J17" s="113">
        <f>ROUND(J16/J$12*100,1)</f>
        <v>20.2</v>
      </c>
      <c r="K17" s="113">
        <f>ROUND(K16/K$12*100,1)</f>
        <v>17.2</v>
      </c>
      <c r="L17" s="134"/>
    </row>
    <row r="18" spans="1:12" s="100" customFormat="1" ht="21" customHeight="1">
      <c r="A18" s="248" t="s">
        <v>47</v>
      </c>
      <c r="B18" s="249"/>
      <c r="C18" s="112">
        <v>53.25</v>
      </c>
      <c r="D18" s="112">
        <v>52.89</v>
      </c>
      <c r="E18" s="112">
        <v>51.64</v>
      </c>
      <c r="F18" s="112">
        <v>52.06</v>
      </c>
      <c r="G18" s="112">
        <v>50.44</v>
      </c>
      <c r="H18" s="112">
        <v>50.85</v>
      </c>
      <c r="I18" s="112">
        <v>45.588</v>
      </c>
      <c r="J18" s="112">
        <v>44.54</v>
      </c>
      <c r="K18" s="112">
        <v>44.4</v>
      </c>
      <c r="L18" s="134"/>
    </row>
    <row r="19" spans="1:12" s="100" customFormat="1" ht="21" customHeight="1">
      <c r="A19" s="182"/>
      <c r="B19" s="110" t="s">
        <v>90</v>
      </c>
      <c r="C19" s="113">
        <f>ROUND(C18/C$12*100,1)</f>
        <v>30.6</v>
      </c>
      <c r="D19" s="113">
        <f>ROUND(D18/D$12*100,1)</f>
        <v>31.3</v>
      </c>
      <c r="E19" s="113">
        <f>ROUND(E18/E$12*100,1)</f>
        <v>29.5</v>
      </c>
      <c r="F19" s="113">
        <f>ROUND(F18/F$12*100,1)</f>
        <v>29.4</v>
      </c>
      <c r="G19" s="113">
        <f>ROUND(G18/G$12*100,1)</f>
        <v>28.8</v>
      </c>
      <c r="H19" s="113">
        <f>ROUND(H18/H$12*100,1)</f>
        <v>29.2</v>
      </c>
      <c r="I19" s="113">
        <f>ROUND(I18/I$12*100,1)</f>
        <v>27.6</v>
      </c>
      <c r="J19" s="113">
        <f>ROUND(J18/J$12*100,1)</f>
        <v>26.9</v>
      </c>
      <c r="K19" s="113">
        <f>ROUND(K18/K$12*100,1)</f>
        <v>27.7</v>
      </c>
      <c r="L19" s="134"/>
    </row>
    <row r="20" spans="1:12" s="100" customFormat="1" ht="21" customHeight="1">
      <c r="A20" s="248" t="s">
        <v>46</v>
      </c>
      <c r="B20" s="249"/>
      <c r="C20" s="112">
        <v>70.15</v>
      </c>
      <c r="D20" s="112">
        <v>65.98</v>
      </c>
      <c r="E20" s="112">
        <v>70.72</v>
      </c>
      <c r="F20" s="112">
        <v>74.99</v>
      </c>
      <c r="G20" s="112">
        <v>77.82</v>
      </c>
      <c r="H20" s="112">
        <v>75.85</v>
      </c>
      <c r="I20" s="112">
        <v>72.721</v>
      </c>
      <c r="J20" s="112">
        <v>73.87</v>
      </c>
      <c r="K20" s="112">
        <v>76.374</v>
      </c>
      <c r="L20" s="134"/>
    </row>
    <row r="21" spans="1:12" s="100" customFormat="1" ht="21" customHeight="1">
      <c r="A21" s="182"/>
      <c r="B21" s="110" t="s">
        <v>90</v>
      </c>
      <c r="C21" s="113">
        <f>ROUND(C20/C$12*100,1)</f>
        <v>40.4</v>
      </c>
      <c r="D21" s="113">
        <f>ROUND(D20/D$12*100,1)</f>
        <v>39</v>
      </c>
      <c r="E21" s="113">
        <f>ROUND(E20/E$12*100,1)</f>
        <v>40.4</v>
      </c>
      <c r="F21" s="113">
        <f>ROUND(F20/F$12*100,1)</f>
        <v>42.4</v>
      </c>
      <c r="G21" s="113">
        <f>ROUND(G20/G$12*100,1)</f>
        <v>44.4</v>
      </c>
      <c r="H21" s="113">
        <f>ROUND(H20/H$12*100,1)</f>
        <v>43.6</v>
      </c>
      <c r="I21" s="113">
        <f>ROUND(I20/I$12*100,1)</f>
        <v>44.1</v>
      </c>
      <c r="J21" s="113">
        <f>ROUND(J20/J$12*100,1)</f>
        <v>44.6</v>
      </c>
      <c r="K21" s="113">
        <f>ROUND(K20/K$12*100,1)</f>
        <v>47.7</v>
      </c>
      <c r="L21" s="134"/>
    </row>
    <row r="22" spans="1:12" s="100" customFormat="1" ht="21" customHeight="1">
      <c r="A22" s="248" t="s">
        <v>45</v>
      </c>
      <c r="B22" s="249"/>
      <c r="C22" s="112">
        <f>SUM(C16,C18,C20)</f>
        <v>169.03</v>
      </c>
      <c r="D22" s="112">
        <f>SUM(D16,D18,D20)</f>
        <v>164.68</v>
      </c>
      <c r="E22" s="112">
        <f>SUM(E16,E18,E20)</f>
        <v>157.82999999999998</v>
      </c>
      <c r="F22" s="112">
        <f>SUM(F16,F18,F20)</f>
        <v>162.29000000000002</v>
      </c>
      <c r="G22" s="112">
        <f>SUM(G16,G18,G20)</f>
        <v>161.14</v>
      </c>
      <c r="H22" s="112">
        <f>SUM(H16,H18,H20)</f>
        <v>159.37</v>
      </c>
      <c r="I22" s="112">
        <f>SUM(I16,I18,I20)</f>
        <v>149.62</v>
      </c>
      <c r="J22" s="112">
        <f>SUM(J16,J18,J20)</f>
        <v>151.78</v>
      </c>
      <c r="K22" s="112">
        <f>SUM(K16,K18,K20)</f>
        <v>148.373</v>
      </c>
      <c r="L22" s="134"/>
    </row>
    <row r="23" spans="1:12" s="100" customFormat="1" ht="9" customHeight="1">
      <c r="A23" s="182"/>
      <c r="B23" s="183"/>
      <c r="C23" s="112"/>
      <c r="D23" s="112"/>
      <c r="E23" s="112"/>
      <c r="F23" s="112"/>
      <c r="G23" s="112"/>
      <c r="H23" s="112"/>
      <c r="I23" s="112"/>
      <c r="J23" s="112"/>
      <c r="K23" s="112"/>
      <c r="L23" s="134"/>
    </row>
    <row r="24" spans="1:12" s="100" customFormat="1" ht="21" customHeight="1">
      <c r="A24" s="182" t="s">
        <v>44</v>
      </c>
      <c r="B24" s="183"/>
      <c r="C24" s="111">
        <v>4.759999999999991</v>
      </c>
      <c r="D24" s="111">
        <v>4.310000000000002</v>
      </c>
      <c r="E24" s="111">
        <v>17.200000000000017</v>
      </c>
      <c r="F24" s="111">
        <v>14.519999999999982</v>
      </c>
      <c r="G24" s="111">
        <v>14.090000000000003</v>
      </c>
      <c r="H24" s="111">
        <v>14.579999999999984</v>
      </c>
      <c r="I24" s="111">
        <v>15.349999999999994</v>
      </c>
      <c r="J24" s="111">
        <v>13.76</v>
      </c>
      <c r="K24" s="111">
        <v>11.883</v>
      </c>
      <c r="L24" s="134"/>
    </row>
    <row r="25" spans="1:12" s="100" customFormat="1" ht="21" customHeight="1">
      <c r="A25" s="182"/>
      <c r="B25" s="110" t="s">
        <v>90</v>
      </c>
      <c r="C25" s="109">
        <f>ROUND(C24/C$12*100,1)</f>
        <v>2.7</v>
      </c>
      <c r="D25" s="109">
        <f>ROUND(D24/D$12*100,1)</f>
        <v>2.6</v>
      </c>
      <c r="E25" s="109">
        <f>ROUND(E24/E$12*100,1)</f>
        <v>9.8</v>
      </c>
      <c r="F25" s="109">
        <f>ROUND(F24/F$12*100,1)</f>
        <v>8.2</v>
      </c>
      <c r="G25" s="109">
        <f>ROUND(G24/G$12*100,1)</f>
        <v>8</v>
      </c>
      <c r="H25" s="109">
        <f>ROUND(H24/H$12*100,1)</f>
        <v>8.4</v>
      </c>
      <c r="I25" s="109">
        <f>ROUND(I24/I$12*100,1)</f>
        <v>9.3</v>
      </c>
      <c r="J25" s="109">
        <f>ROUND(J24/J$12*100,1)</f>
        <v>8.3</v>
      </c>
      <c r="K25" s="109">
        <f>ROUND(K24/K$12*100,1)</f>
        <v>7.4</v>
      </c>
      <c r="L25" s="134"/>
    </row>
    <row r="26" spans="1:12" s="100" customFormat="1" ht="21" customHeight="1">
      <c r="A26" s="182"/>
      <c r="B26" s="183"/>
      <c r="C26" s="136"/>
      <c r="D26" s="136"/>
      <c r="E26" s="136"/>
      <c r="F26" s="136"/>
      <c r="G26" s="136"/>
      <c r="H26" s="136"/>
      <c r="I26" s="136"/>
      <c r="J26" s="136"/>
      <c r="K26" s="109"/>
      <c r="L26" s="134"/>
    </row>
    <row r="27" spans="1:12" s="100" customFormat="1" ht="21" customHeight="1">
      <c r="A27" s="108"/>
      <c r="B27" s="107" t="s">
        <v>90</v>
      </c>
      <c r="C27" s="135">
        <f>SUM(C17,C19,C21,C25)</f>
        <v>100.00000000000001</v>
      </c>
      <c r="D27" s="135">
        <f>SUM(D17,D19,D21,D25)</f>
        <v>100</v>
      </c>
      <c r="E27" s="135">
        <f>SUM(E17,E19,E21,E25)</f>
        <v>99.99999999999999</v>
      </c>
      <c r="F27" s="135">
        <v>100</v>
      </c>
      <c r="G27" s="135">
        <f>SUM(G17,G19,G21,G25)</f>
        <v>100</v>
      </c>
      <c r="H27" s="135">
        <f>SUM(H17,H19,H21,H25)</f>
        <v>100</v>
      </c>
      <c r="I27" s="135">
        <f>SUM(I17,I19,I21,I25)</f>
        <v>100</v>
      </c>
      <c r="J27" s="135">
        <f>SUM(J17,J19,J21,J25)</f>
        <v>99.99999999999999</v>
      </c>
      <c r="K27" s="106">
        <f>SUM(K17,K19,K21,K25)/100</f>
        <v>1</v>
      </c>
      <c r="L27" s="134"/>
    </row>
    <row r="28" spans="1:11" s="100" customFormat="1" ht="5.25" customHeight="1">
      <c r="A28" s="105"/>
      <c r="B28" s="104"/>
      <c r="C28" s="126"/>
      <c r="D28" s="126"/>
      <c r="E28" s="126"/>
      <c r="F28" s="126"/>
      <c r="G28" s="126"/>
      <c r="H28" s="126"/>
      <c r="I28" s="130"/>
      <c r="J28" s="126"/>
      <c r="K28" s="103"/>
    </row>
    <row r="29" spans="1:11" s="100" customFormat="1" ht="21" customHeight="1">
      <c r="A29" s="102" t="s">
        <v>41</v>
      </c>
      <c r="K29" s="101"/>
    </row>
    <row r="30" spans="1:11" s="100" customFormat="1" ht="14.25" customHeight="1">
      <c r="A30" s="257">
        <v>41205</v>
      </c>
      <c r="B30" s="256"/>
      <c r="K30" s="101"/>
    </row>
    <row r="31" s="100" customFormat="1" ht="21" customHeight="1">
      <c r="K31" s="101"/>
    </row>
    <row r="32" ht="16.5" customHeight="1">
      <c r="K32" s="99"/>
    </row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24" customHeight="1"/>
    <row r="42" ht="24.75" customHeight="1"/>
    <row r="43" ht="24.7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8" customHeight="1"/>
    <row r="53" ht="18" customHeight="1"/>
    <row r="54" ht="18" customHeight="1"/>
    <row r="55" ht="16.5" customHeight="1"/>
    <row r="56" ht="16.5" customHeight="1"/>
    <row r="57" ht="16.5" customHeight="1"/>
    <row r="58" ht="16.5" customHeight="1"/>
    <row r="59" ht="16.5" customHeight="1"/>
  </sheetData>
  <sheetProtection/>
  <mergeCells count="7">
    <mergeCell ref="A30:B30"/>
    <mergeCell ref="A16:B16"/>
    <mergeCell ref="A18:B18"/>
    <mergeCell ref="A20:B20"/>
    <mergeCell ref="A22:B22"/>
    <mergeCell ref="A3:B3"/>
    <mergeCell ref="A4:B4"/>
  </mergeCells>
  <printOptions/>
  <pageMargins left="0.4330708661417323" right="0.3937007874015748" top="0.5905511811023623" bottom="0.6299212598425197" header="0.3937007874015748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0"/>
  <sheetViews>
    <sheetView zoomScale="85" zoomScaleNormal="85" zoomScaleSheetLayoutView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4" sqref="B4"/>
    </sheetView>
  </sheetViews>
  <sheetFormatPr defaultColWidth="9.00390625" defaultRowHeight="13.5"/>
  <cols>
    <col min="1" max="1" width="3.875" style="98" customWidth="1"/>
    <col min="2" max="2" width="15.00390625" style="98" bestFit="1" customWidth="1"/>
    <col min="3" max="3" width="10.375" style="98" customWidth="1"/>
    <col min="4" max="4" width="10.25390625" style="98" hidden="1" customWidth="1"/>
    <col min="5" max="10" width="10.25390625" style="98" customWidth="1"/>
    <col min="11" max="11" width="10.25390625" style="141" customWidth="1"/>
    <col min="12" max="13" width="10.25390625" style="140" customWidth="1"/>
    <col min="14" max="14" width="9.50390625" style="99" bestFit="1" customWidth="1"/>
    <col min="15" max="15" width="9.00390625" style="99" customWidth="1"/>
    <col min="16" max="16384" width="9.00390625" style="98" customWidth="1"/>
  </cols>
  <sheetData>
    <row r="1" spans="2:10" ht="30.75" customHeight="1">
      <c r="B1" s="181"/>
      <c r="C1" s="124" t="s">
        <v>81</v>
      </c>
      <c r="D1" s="181"/>
      <c r="E1" s="181"/>
      <c r="F1" s="181"/>
      <c r="G1" s="181"/>
      <c r="H1" s="181"/>
      <c r="I1" s="181"/>
      <c r="J1" s="181"/>
    </row>
    <row r="2" ht="12.75" customHeight="1">
      <c r="B2" s="180"/>
    </row>
    <row r="3" spans="1:11" ht="14.25">
      <c r="A3" s="179"/>
      <c r="B3" s="179"/>
      <c r="C3" s="179"/>
      <c r="D3" s="179"/>
      <c r="E3" s="179"/>
      <c r="F3" s="179"/>
      <c r="G3" s="179"/>
      <c r="I3" s="178"/>
      <c r="J3" s="178"/>
      <c r="K3" s="177" t="s">
        <v>80</v>
      </c>
    </row>
    <row r="4" spans="1:15" s="171" customFormat="1" ht="16.5" customHeight="1">
      <c r="A4" s="176"/>
      <c r="B4" s="175"/>
      <c r="C4" s="174">
        <v>1995</v>
      </c>
      <c r="D4" s="174">
        <v>1999</v>
      </c>
      <c r="E4" s="174">
        <v>2000</v>
      </c>
      <c r="F4" s="174">
        <v>2002</v>
      </c>
      <c r="G4" s="174">
        <v>2003</v>
      </c>
      <c r="H4" s="174">
        <v>2004</v>
      </c>
      <c r="I4" s="174">
        <v>2005</v>
      </c>
      <c r="J4" s="174">
        <v>2006</v>
      </c>
      <c r="K4" s="173" t="s">
        <v>79</v>
      </c>
      <c r="L4" s="173" t="s">
        <v>78</v>
      </c>
      <c r="M4" s="173" t="s">
        <v>98</v>
      </c>
      <c r="N4" s="172"/>
      <c r="O4" s="172"/>
    </row>
    <row r="5" spans="1:15" s="166" customFormat="1" ht="14.25" customHeight="1">
      <c r="A5" s="170"/>
      <c r="B5" s="169"/>
      <c r="C5" s="168">
        <v>7</v>
      </c>
      <c r="D5" s="168">
        <v>11</v>
      </c>
      <c r="E5" s="168">
        <v>12</v>
      </c>
      <c r="F5" s="168">
        <v>14</v>
      </c>
      <c r="G5" s="168">
        <v>15</v>
      </c>
      <c r="H5" s="168">
        <v>16</v>
      </c>
      <c r="I5" s="168">
        <v>17</v>
      </c>
      <c r="J5" s="168">
        <v>18</v>
      </c>
      <c r="K5" s="168">
        <v>19</v>
      </c>
      <c r="L5" s="168">
        <v>20</v>
      </c>
      <c r="M5" s="168">
        <v>21</v>
      </c>
      <c r="N5" s="167"/>
      <c r="O5" s="167"/>
    </row>
    <row r="6" spans="1:13" ht="20.25" customHeight="1">
      <c r="A6" s="255" t="s">
        <v>77</v>
      </c>
      <c r="B6" s="161" t="s">
        <v>68</v>
      </c>
      <c r="C6" s="160">
        <v>269.57</v>
      </c>
      <c r="D6" s="160">
        <v>266.43</v>
      </c>
      <c r="E6" s="160">
        <v>265.17</v>
      </c>
      <c r="F6" s="160">
        <v>256.23</v>
      </c>
      <c r="G6" s="160">
        <v>256.87</v>
      </c>
      <c r="H6" s="160">
        <v>253.6</v>
      </c>
      <c r="I6" s="160">
        <v>250.53</v>
      </c>
      <c r="J6" s="160">
        <v>240.58</v>
      </c>
      <c r="K6" s="165">
        <v>229.83</v>
      </c>
      <c r="L6" s="165">
        <v>214.29</v>
      </c>
      <c r="M6" s="165">
        <v>200.417</v>
      </c>
    </row>
    <row r="7" spans="1:13" ht="20.25" customHeight="1">
      <c r="A7" s="253"/>
      <c r="B7" s="157" t="s">
        <v>67</v>
      </c>
      <c r="C7" s="156">
        <v>232.15</v>
      </c>
      <c r="D7" s="156">
        <v>220.08</v>
      </c>
      <c r="E7" s="156">
        <v>220.36</v>
      </c>
      <c r="F7" s="155">
        <v>210</v>
      </c>
      <c r="G7" s="155">
        <v>212.64</v>
      </c>
      <c r="H7" s="156">
        <v>209.76</v>
      </c>
      <c r="I7" s="156">
        <v>215.83</v>
      </c>
      <c r="J7" s="156">
        <v>206.32</v>
      </c>
      <c r="K7" s="164">
        <v>209.7</v>
      </c>
      <c r="L7" s="164">
        <v>201.87</v>
      </c>
      <c r="M7" s="164">
        <v>182.058</v>
      </c>
    </row>
    <row r="8" spans="1:13" ht="20.25" customHeight="1">
      <c r="A8" s="253"/>
      <c r="B8" s="157" t="s">
        <v>66</v>
      </c>
      <c r="C8" s="156">
        <v>43.46</v>
      </c>
      <c r="D8" s="156">
        <v>48.01</v>
      </c>
      <c r="E8" s="156">
        <v>49.98</v>
      </c>
      <c r="F8" s="155">
        <v>48.41</v>
      </c>
      <c r="G8" s="155">
        <v>47.82</v>
      </c>
      <c r="H8" s="156">
        <v>47.08</v>
      </c>
      <c r="I8" s="156">
        <v>42.05</v>
      </c>
      <c r="J8" s="156">
        <v>38.57</v>
      </c>
      <c r="K8" s="164">
        <v>30.382</v>
      </c>
      <c r="L8" s="164">
        <v>22.95</v>
      </c>
      <c r="M8" s="164">
        <v>23.615</v>
      </c>
    </row>
    <row r="9" spans="1:13" ht="20.25" customHeight="1">
      <c r="A9" s="254"/>
      <c r="B9" s="153" t="s">
        <v>65</v>
      </c>
      <c r="C9" s="152">
        <v>275.61</v>
      </c>
      <c r="D9" s="152">
        <v>268.09</v>
      </c>
      <c r="E9" s="152">
        <v>270.34</v>
      </c>
      <c r="F9" s="152">
        <v>258.82</v>
      </c>
      <c r="G9" s="152">
        <v>260.62</v>
      </c>
      <c r="H9" s="152">
        <v>256.84</v>
      </c>
      <c r="I9" s="152">
        <v>257.88</v>
      </c>
      <c r="J9" s="152">
        <v>244.89</v>
      </c>
      <c r="K9" s="163">
        <v>240.08</v>
      </c>
      <c r="L9" s="163">
        <v>224.82</v>
      </c>
      <c r="M9" s="163">
        <v>205.673</v>
      </c>
    </row>
    <row r="10" spans="1:13" ht="20.25" customHeight="1">
      <c r="A10" s="255" t="s">
        <v>76</v>
      </c>
      <c r="B10" s="161" t="s">
        <v>68</v>
      </c>
      <c r="C10" s="160">
        <v>804.42</v>
      </c>
      <c r="D10" s="160">
        <v>881.37</v>
      </c>
      <c r="E10" s="160">
        <v>887.83</v>
      </c>
      <c r="F10" s="160">
        <v>900</v>
      </c>
      <c r="G10" s="160">
        <v>921.41</v>
      </c>
      <c r="H10" s="160">
        <v>947.47</v>
      </c>
      <c r="I10" s="160">
        <v>952.19</v>
      </c>
      <c r="J10" s="160">
        <v>937.12</v>
      </c>
      <c r="K10" s="165">
        <v>902.87</v>
      </c>
      <c r="L10" s="165">
        <v>851.6</v>
      </c>
      <c r="M10" s="165">
        <v>800.689</v>
      </c>
    </row>
    <row r="11" spans="1:13" ht="20.25" customHeight="1">
      <c r="A11" s="253"/>
      <c r="B11" s="157" t="s">
        <v>67</v>
      </c>
      <c r="C11" s="156">
        <v>419.35</v>
      </c>
      <c r="D11" s="156">
        <v>496.57</v>
      </c>
      <c r="E11" s="156">
        <v>518.95</v>
      </c>
      <c r="F11" s="155">
        <v>525.56</v>
      </c>
      <c r="G11" s="155">
        <v>556.06</v>
      </c>
      <c r="H11" s="156">
        <v>590.07</v>
      </c>
      <c r="I11" s="156">
        <v>594.59</v>
      </c>
      <c r="J11" s="156">
        <v>599.11</v>
      </c>
      <c r="K11" s="164">
        <v>592.084</v>
      </c>
      <c r="L11" s="164">
        <v>582.51</v>
      </c>
      <c r="M11" s="164">
        <v>527.002</v>
      </c>
    </row>
    <row r="12" spans="1:13" ht="20.25" customHeight="1">
      <c r="A12" s="253"/>
      <c r="B12" s="157" t="s">
        <v>66</v>
      </c>
      <c r="C12" s="156">
        <v>3.19</v>
      </c>
      <c r="D12" s="156">
        <v>25.21</v>
      </c>
      <c r="E12" s="156">
        <v>32.11</v>
      </c>
      <c r="F12" s="155">
        <v>32.68</v>
      </c>
      <c r="G12" s="155">
        <v>38.12</v>
      </c>
      <c r="H12" s="156">
        <v>51</v>
      </c>
      <c r="I12" s="156">
        <v>64.81</v>
      </c>
      <c r="J12" s="156">
        <v>53.03</v>
      </c>
      <c r="K12" s="164">
        <v>42.337</v>
      </c>
      <c r="L12" s="164">
        <v>7.15</v>
      </c>
      <c r="M12" s="164">
        <v>-10.955</v>
      </c>
    </row>
    <row r="13" spans="1:13" ht="20.25" customHeight="1">
      <c r="A13" s="254"/>
      <c r="B13" s="153" t="s">
        <v>65</v>
      </c>
      <c r="C13" s="152">
        <v>422.54</v>
      </c>
      <c r="D13" s="152">
        <v>521.78</v>
      </c>
      <c r="E13" s="152">
        <v>551.06</v>
      </c>
      <c r="F13" s="152">
        <v>557.94</v>
      </c>
      <c r="G13" s="152">
        <v>594.72</v>
      </c>
      <c r="H13" s="152">
        <v>641.07</v>
      </c>
      <c r="I13" s="152">
        <v>659.4</v>
      </c>
      <c r="J13" s="152">
        <v>652.14</v>
      </c>
      <c r="K13" s="163">
        <v>634.421</v>
      </c>
      <c r="L13" s="163">
        <v>589.66</v>
      </c>
      <c r="M13" s="163">
        <v>516.047</v>
      </c>
    </row>
    <row r="14" spans="1:13" ht="20.25" customHeight="1">
      <c r="A14" s="255" t="s">
        <v>75</v>
      </c>
      <c r="B14" s="161" t="s">
        <v>68</v>
      </c>
      <c r="C14" s="160">
        <v>84.12</v>
      </c>
      <c r="D14" s="160">
        <v>82.95</v>
      </c>
      <c r="E14" s="160">
        <v>83.16</v>
      </c>
      <c r="F14" s="160">
        <v>80.17</v>
      </c>
      <c r="G14" s="160">
        <v>81.08</v>
      </c>
      <c r="H14" s="160">
        <v>83.2</v>
      </c>
      <c r="I14" s="160">
        <v>84.6</v>
      </c>
      <c r="J14" s="160">
        <v>83.81</v>
      </c>
      <c r="K14" s="165">
        <v>67.44</v>
      </c>
      <c r="L14" s="165">
        <v>67.73</v>
      </c>
      <c r="M14" s="165">
        <v>63.898</v>
      </c>
    </row>
    <row r="15" spans="1:13" ht="20.25" customHeight="1">
      <c r="A15" s="253"/>
      <c r="B15" s="157" t="s">
        <v>67</v>
      </c>
      <c r="C15" s="156">
        <v>-36.91</v>
      </c>
      <c r="D15" s="156">
        <v>-49.01</v>
      </c>
      <c r="E15" s="156">
        <v>-40.4</v>
      </c>
      <c r="F15" s="155">
        <v>-31.66</v>
      </c>
      <c r="G15" s="155">
        <v>-21.85</v>
      </c>
      <c r="H15" s="156">
        <v>-2.39</v>
      </c>
      <c r="I15" s="156">
        <v>4.59</v>
      </c>
      <c r="J15" s="156">
        <v>9.24</v>
      </c>
      <c r="K15" s="164">
        <v>6.008</v>
      </c>
      <c r="L15" s="164">
        <v>11.85</v>
      </c>
      <c r="M15" s="164">
        <v>9.323</v>
      </c>
    </row>
    <row r="16" spans="1:13" ht="20.25" customHeight="1">
      <c r="A16" s="253"/>
      <c r="B16" s="157" t="s">
        <v>66</v>
      </c>
      <c r="C16" s="156">
        <v>-13.53</v>
      </c>
      <c r="D16" s="156">
        <v>-9.08</v>
      </c>
      <c r="E16" s="156">
        <v>-6.81</v>
      </c>
      <c r="F16" s="155">
        <v>-8.2</v>
      </c>
      <c r="G16" s="155">
        <v>-5.89</v>
      </c>
      <c r="H16" s="156">
        <v>-11.75</v>
      </c>
      <c r="I16" s="156">
        <v>-7.13</v>
      </c>
      <c r="J16" s="156">
        <v>-1.9</v>
      </c>
      <c r="K16" s="164">
        <v>-5.453</v>
      </c>
      <c r="L16" s="164">
        <v>-4.78</v>
      </c>
      <c r="M16" s="164">
        <v>-3.209</v>
      </c>
    </row>
    <row r="17" spans="1:13" s="98" customFormat="1" ht="20.25" customHeight="1">
      <c r="A17" s="254"/>
      <c r="B17" s="153" t="s">
        <v>65</v>
      </c>
      <c r="C17" s="152">
        <v>-50.43</v>
      </c>
      <c r="D17" s="152">
        <v>-58.9</v>
      </c>
      <c r="E17" s="152">
        <v>-47.22</v>
      </c>
      <c r="F17" s="152">
        <v>-40.2</v>
      </c>
      <c r="G17" s="152">
        <v>-28.52</v>
      </c>
      <c r="H17" s="152">
        <v>-14.15</v>
      </c>
      <c r="I17" s="152">
        <v>-2.54</v>
      </c>
      <c r="J17" s="152">
        <v>7.34</v>
      </c>
      <c r="K17" s="163">
        <v>0.555</v>
      </c>
      <c r="L17" s="163">
        <v>7.07</v>
      </c>
      <c r="M17" s="163">
        <v>6.114</v>
      </c>
    </row>
    <row r="18" spans="1:13" s="98" customFormat="1" ht="20.25" customHeight="1">
      <c r="A18" s="255" t="s">
        <v>74</v>
      </c>
      <c r="B18" s="161" t="s">
        <v>68</v>
      </c>
      <c r="C18" s="160">
        <v>135.71</v>
      </c>
      <c r="D18" s="160">
        <v>135.11</v>
      </c>
      <c r="E18" s="160">
        <v>131.56</v>
      </c>
      <c r="F18" s="160">
        <v>128.83</v>
      </c>
      <c r="G18" s="160">
        <v>126.51</v>
      </c>
      <c r="H18" s="160">
        <v>125.21</v>
      </c>
      <c r="I18" s="160">
        <v>123.15</v>
      </c>
      <c r="J18" s="160">
        <v>123.55</v>
      </c>
      <c r="K18" s="165">
        <v>104.4</v>
      </c>
      <c r="L18" s="165">
        <v>111.13</v>
      </c>
      <c r="M18" s="165">
        <v>105.017</v>
      </c>
    </row>
    <row r="19" spans="1:13" s="98" customFormat="1" ht="20.25" customHeight="1">
      <c r="A19" s="253"/>
      <c r="B19" s="157" t="s">
        <v>67</v>
      </c>
      <c r="C19" s="156">
        <v>102.21</v>
      </c>
      <c r="D19" s="156">
        <v>104.34</v>
      </c>
      <c r="E19" s="156">
        <v>102.58</v>
      </c>
      <c r="F19" s="155">
        <v>105.75</v>
      </c>
      <c r="G19" s="155">
        <v>108.04</v>
      </c>
      <c r="H19" s="156">
        <v>113.33</v>
      </c>
      <c r="I19" s="156">
        <v>113.98</v>
      </c>
      <c r="J19" s="156">
        <v>111.42</v>
      </c>
      <c r="K19" s="164">
        <v>108.379</v>
      </c>
      <c r="L19" s="164">
        <v>107.46</v>
      </c>
      <c r="M19" s="164">
        <v>99.997</v>
      </c>
    </row>
    <row r="20" spans="1:13" s="98" customFormat="1" ht="20.25" customHeight="1">
      <c r="A20" s="253"/>
      <c r="B20" s="157" t="s">
        <v>66</v>
      </c>
      <c r="C20" s="156">
        <v>30.34</v>
      </c>
      <c r="D20" s="156">
        <v>25.1</v>
      </c>
      <c r="E20" s="156">
        <v>24.8</v>
      </c>
      <c r="F20" s="155">
        <v>18.71</v>
      </c>
      <c r="G20" s="155">
        <v>18.26</v>
      </c>
      <c r="H20" s="156">
        <v>11.09</v>
      </c>
      <c r="I20" s="156">
        <v>9.15</v>
      </c>
      <c r="J20" s="156">
        <v>10.16</v>
      </c>
      <c r="K20" s="164">
        <v>0.869</v>
      </c>
      <c r="L20" s="164">
        <v>9.62</v>
      </c>
      <c r="M20" s="164">
        <v>10.84</v>
      </c>
    </row>
    <row r="21" spans="1:13" s="98" customFormat="1" ht="20.25" customHeight="1">
      <c r="A21" s="254"/>
      <c r="B21" s="153" t="s">
        <v>65</v>
      </c>
      <c r="C21" s="152">
        <v>137.48</v>
      </c>
      <c r="D21" s="152">
        <v>129.44</v>
      </c>
      <c r="E21" s="152">
        <v>127.38</v>
      </c>
      <c r="F21" s="152">
        <v>124.45</v>
      </c>
      <c r="G21" s="152">
        <v>126.3</v>
      </c>
      <c r="H21" s="152">
        <v>122.41</v>
      </c>
      <c r="I21" s="152">
        <v>123.13</v>
      </c>
      <c r="J21" s="152">
        <v>121.58</v>
      </c>
      <c r="K21" s="163">
        <v>109.248</v>
      </c>
      <c r="L21" s="163">
        <v>117.08</v>
      </c>
      <c r="M21" s="163">
        <v>110.837</v>
      </c>
    </row>
    <row r="22" spans="1:13" s="98" customFormat="1" ht="20.25" customHeight="1">
      <c r="A22" s="255" t="s">
        <v>73</v>
      </c>
      <c r="B22" s="161" t="s">
        <v>68</v>
      </c>
      <c r="C22" s="160">
        <v>86.56</v>
      </c>
      <c r="D22" s="160">
        <v>90.2</v>
      </c>
      <c r="E22" s="160">
        <v>87.24</v>
      </c>
      <c r="F22" s="160">
        <v>91.27</v>
      </c>
      <c r="G22" s="160">
        <v>91.13</v>
      </c>
      <c r="H22" s="160">
        <v>92.13</v>
      </c>
      <c r="I22" s="160">
        <v>91.56</v>
      </c>
      <c r="J22" s="160">
        <v>90.7</v>
      </c>
      <c r="K22" s="165">
        <v>83.96</v>
      </c>
      <c r="L22" s="165">
        <v>83.2</v>
      </c>
      <c r="M22" s="165">
        <v>80.996</v>
      </c>
    </row>
    <row r="23" spans="1:13" s="98" customFormat="1" ht="20.25" customHeight="1">
      <c r="A23" s="253"/>
      <c r="B23" s="157" t="s">
        <v>67</v>
      </c>
      <c r="C23" s="156">
        <v>79.73</v>
      </c>
      <c r="D23" s="156">
        <v>80.79</v>
      </c>
      <c r="E23" s="156">
        <v>83.9</v>
      </c>
      <c r="F23" s="155">
        <v>80.01</v>
      </c>
      <c r="G23" s="155">
        <v>85.04</v>
      </c>
      <c r="H23" s="156">
        <v>85.04</v>
      </c>
      <c r="I23" s="156">
        <v>84.1</v>
      </c>
      <c r="J23" s="156">
        <v>81.99</v>
      </c>
      <c r="K23" s="164">
        <v>81.17</v>
      </c>
      <c r="L23" s="164">
        <v>83.25</v>
      </c>
      <c r="M23" s="164">
        <v>71.709</v>
      </c>
    </row>
    <row r="24" spans="1:13" s="98" customFormat="1" ht="20.25" customHeight="1">
      <c r="A24" s="253"/>
      <c r="B24" s="157" t="s">
        <v>66</v>
      </c>
      <c r="C24" s="156">
        <v>6.8</v>
      </c>
      <c r="D24" s="156">
        <v>9.17</v>
      </c>
      <c r="E24" s="156">
        <v>6.09</v>
      </c>
      <c r="F24" s="155">
        <v>13.38</v>
      </c>
      <c r="G24" s="155">
        <v>8.38</v>
      </c>
      <c r="H24" s="156">
        <v>8.83</v>
      </c>
      <c r="I24" s="156">
        <v>9.84</v>
      </c>
      <c r="J24" s="156">
        <v>10.38</v>
      </c>
      <c r="K24" s="164">
        <v>9.92</v>
      </c>
      <c r="L24" s="164">
        <v>6.68</v>
      </c>
      <c r="M24" s="164">
        <v>15.577</v>
      </c>
    </row>
    <row r="25" spans="1:13" s="98" customFormat="1" ht="20.25" customHeight="1">
      <c r="A25" s="254"/>
      <c r="B25" s="153" t="s">
        <v>65</v>
      </c>
      <c r="C25" s="152">
        <v>90.83</v>
      </c>
      <c r="D25" s="152">
        <v>89.96</v>
      </c>
      <c r="E25" s="152">
        <v>89.99</v>
      </c>
      <c r="F25" s="152">
        <v>93.39</v>
      </c>
      <c r="G25" s="152">
        <v>93.78</v>
      </c>
      <c r="H25" s="152">
        <v>93.87</v>
      </c>
      <c r="I25" s="152">
        <v>93.94</v>
      </c>
      <c r="J25" s="152">
        <v>92.37</v>
      </c>
      <c r="K25" s="163">
        <v>91.09</v>
      </c>
      <c r="L25" s="163">
        <v>89.93</v>
      </c>
      <c r="M25" s="163">
        <v>87.286</v>
      </c>
    </row>
    <row r="26" spans="1:13" s="98" customFormat="1" ht="20.25" customHeight="1">
      <c r="A26" s="255" t="s">
        <v>72</v>
      </c>
      <c r="B26" s="161" t="s">
        <v>68</v>
      </c>
      <c r="C26" s="160">
        <v>94.5</v>
      </c>
      <c r="D26" s="160">
        <v>89.47</v>
      </c>
      <c r="E26" s="160">
        <v>88.21</v>
      </c>
      <c r="F26" s="160">
        <v>87.63</v>
      </c>
      <c r="G26" s="160">
        <v>86.87</v>
      </c>
      <c r="H26" s="160">
        <v>83.77</v>
      </c>
      <c r="I26" s="160">
        <v>82.1</v>
      </c>
      <c r="J26" s="160">
        <v>81.19</v>
      </c>
      <c r="K26" s="165">
        <v>75.96</v>
      </c>
      <c r="L26" s="165">
        <v>72.46</v>
      </c>
      <c r="M26" s="165">
        <v>67.364</v>
      </c>
    </row>
    <row r="27" spans="1:13" s="98" customFormat="1" ht="20.25" customHeight="1">
      <c r="A27" s="253"/>
      <c r="B27" s="157" t="s">
        <v>67</v>
      </c>
      <c r="C27" s="156">
        <v>83.49</v>
      </c>
      <c r="D27" s="156">
        <v>87.88</v>
      </c>
      <c r="E27" s="156">
        <v>89.91</v>
      </c>
      <c r="F27" s="155">
        <v>89.46</v>
      </c>
      <c r="G27" s="155">
        <v>90.64</v>
      </c>
      <c r="H27" s="156">
        <v>91.88</v>
      </c>
      <c r="I27" s="156">
        <v>93.69</v>
      </c>
      <c r="J27" s="156">
        <v>91.76</v>
      </c>
      <c r="K27" s="164">
        <v>93.86</v>
      </c>
      <c r="L27" s="164">
        <v>87.51</v>
      </c>
      <c r="M27" s="164">
        <v>80.216</v>
      </c>
    </row>
    <row r="28" spans="1:13" s="98" customFormat="1" ht="20.25" customHeight="1">
      <c r="A28" s="253"/>
      <c r="B28" s="157" t="s">
        <v>66</v>
      </c>
      <c r="C28" s="156">
        <v>7.39</v>
      </c>
      <c r="D28" s="156">
        <v>-1.04</v>
      </c>
      <c r="E28" s="156">
        <v>-2</v>
      </c>
      <c r="F28" s="155">
        <v>-3.97</v>
      </c>
      <c r="G28" s="155">
        <v>-6.66</v>
      </c>
      <c r="H28" s="156">
        <v>-10.57</v>
      </c>
      <c r="I28" s="156">
        <v>-15.15</v>
      </c>
      <c r="J28" s="156">
        <v>-13.07</v>
      </c>
      <c r="K28" s="164">
        <v>-17.84</v>
      </c>
      <c r="L28" s="164">
        <v>-15.48</v>
      </c>
      <c r="M28" s="164">
        <v>-13.152</v>
      </c>
    </row>
    <row r="29" spans="1:13" s="98" customFormat="1" ht="20.25" customHeight="1">
      <c r="A29" s="254"/>
      <c r="B29" s="153" t="s">
        <v>65</v>
      </c>
      <c r="C29" s="152">
        <v>90.13</v>
      </c>
      <c r="D29" s="152">
        <v>86.84</v>
      </c>
      <c r="E29" s="152">
        <v>87.91</v>
      </c>
      <c r="F29" s="152">
        <v>85.49</v>
      </c>
      <c r="G29" s="152">
        <v>83.97</v>
      </c>
      <c r="H29" s="152">
        <v>81.29</v>
      </c>
      <c r="I29" s="152">
        <v>78.54</v>
      </c>
      <c r="J29" s="152">
        <v>78.69</v>
      </c>
      <c r="K29" s="163">
        <v>76.02</v>
      </c>
      <c r="L29" s="163">
        <v>72.02</v>
      </c>
      <c r="M29" s="163">
        <v>67.064</v>
      </c>
    </row>
    <row r="30" spans="1:13" s="98" customFormat="1" ht="20.25" customHeight="1">
      <c r="A30" s="255" t="s">
        <v>71</v>
      </c>
      <c r="B30" s="161" t="s">
        <v>68</v>
      </c>
      <c r="C30" s="160">
        <v>78.17</v>
      </c>
      <c r="D30" s="160">
        <v>86.39</v>
      </c>
      <c r="E30" s="160">
        <v>88.03</v>
      </c>
      <c r="F30" s="160">
        <v>86.37</v>
      </c>
      <c r="G30" s="160">
        <v>92.84</v>
      </c>
      <c r="H30" s="160">
        <v>97.95</v>
      </c>
      <c r="I30" s="160">
        <v>97.5</v>
      </c>
      <c r="J30" s="160">
        <v>95.33</v>
      </c>
      <c r="K30" s="165">
        <v>99.71</v>
      </c>
      <c r="L30" s="165">
        <v>96.42</v>
      </c>
      <c r="M30" s="165">
        <v>87.885</v>
      </c>
    </row>
    <row r="31" spans="1:13" s="98" customFormat="1" ht="20.25" customHeight="1">
      <c r="A31" s="253"/>
      <c r="B31" s="157" t="s">
        <v>67</v>
      </c>
      <c r="C31" s="156">
        <v>-30.17</v>
      </c>
      <c r="D31" s="156">
        <v>-29.08</v>
      </c>
      <c r="E31" s="156">
        <v>-31.47</v>
      </c>
      <c r="F31" s="155">
        <v>-36.94</v>
      </c>
      <c r="G31" s="155">
        <v>-39.32</v>
      </c>
      <c r="H31" s="156">
        <v>-41.96</v>
      </c>
      <c r="I31" s="156">
        <v>-39.22</v>
      </c>
      <c r="J31" s="156">
        <v>-52.52</v>
      </c>
      <c r="K31" s="164">
        <v>-54.63</v>
      </c>
      <c r="L31" s="164">
        <v>-56.63</v>
      </c>
      <c r="M31" s="164">
        <v>-59.306</v>
      </c>
    </row>
    <row r="32" spans="1:13" s="98" customFormat="1" ht="20.25" customHeight="1">
      <c r="A32" s="253"/>
      <c r="B32" s="157" t="s">
        <v>66</v>
      </c>
      <c r="C32" s="156">
        <v>-5.59</v>
      </c>
      <c r="D32" s="156">
        <v>-7.15</v>
      </c>
      <c r="E32" s="156">
        <v>-7.62</v>
      </c>
      <c r="F32" s="155">
        <v>-12.14</v>
      </c>
      <c r="G32" s="155">
        <v>-9.99</v>
      </c>
      <c r="H32" s="156">
        <v>-9.85</v>
      </c>
      <c r="I32" s="156">
        <v>-7.8</v>
      </c>
      <c r="J32" s="156">
        <v>-6.44</v>
      </c>
      <c r="K32" s="164">
        <v>-8.38</v>
      </c>
      <c r="L32" s="164">
        <v>-6.08</v>
      </c>
      <c r="M32" s="164">
        <v>-8.772</v>
      </c>
    </row>
    <row r="33" spans="1:14" ht="20.25" customHeight="1">
      <c r="A33" s="254"/>
      <c r="B33" s="153" t="s">
        <v>65</v>
      </c>
      <c r="C33" s="152">
        <v>-37.18</v>
      </c>
      <c r="D33" s="152">
        <v>-36.23</v>
      </c>
      <c r="E33" s="152">
        <v>-39.09</v>
      </c>
      <c r="F33" s="152">
        <v>-49.08</v>
      </c>
      <c r="G33" s="152">
        <v>-49.32</v>
      </c>
      <c r="H33" s="152">
        <v>-51.81</v>
      </c>
      <c r="I33" s="152">
        <v>-47.02</v>
      </c>
      <c r="J33" s="152">
        <v>-58.96</v>
      </c>
      <c r="K33" s="163">
        <v>-63.01</v>
      </c>
      <c r="L33" s="163">
        <v>-62.71</v>
      </c>
      <c r="M33" s="163">
        <v>-68.078</v>
      </c>
      <c r="N33" s="162"/>
    </row>
    <row r="34" spans="1:14" ht="20.25" customHeight="1">
      <c r="A34" s="253" t="s">
        <v>70</v>
      </c>
      <c r="B34" s="157" t="s">
        <v>68</v>
      </c>
      <c r="C34" s="155" t="s">
        <v>97</v>
      </c>
      <c r="D34" s="155" t="s">
        <v>64</v>
      </c>
      <c r="E34" s="155" t="s">
        <v>64</v>
      </c>
      <c r="F34" s="155" t="s">
        <v>64</v>
      </c>
      <c r="G34" s="155" t="s">
        <v>64</v>
      </c>
      <c r="H34" s="155" t="s">
        <v>64</v>
      </c>
      <c r="I34" s="155" t="s">
        <v>64</v>
      </c>
      <c r="J34" s="155">
        <v>190.74</v>
      </c>
      <c r="K34" s="165">
        <v>132.392</v>
      </c>
      <c r="L34" s="165">
        <v>141.402</v>
      </c>
      <c r="M34" s="165">
        <v>137.924</v>
      </c>
      <c r="N34" s="162"/>
    </row>
    <row r="35" spans="1:14" ht="20.25" customHeight="1">
      <c r="A35" s="253"/>
      <c r="B35" s="157" t="s">
        <v>67</v>
      </c>
      <c r="C35" s="155" t="s">
        <v>64</v>
      </c>
      <c r="D35" s="155" t="s">
        <v>64</v>
      </c>
      <c r="E35" s="155" t="s">
        <v>64</v>
      </c>
      <c r="F35" s="155" t="s">
        <v>64</v>
      </c>
      <c r="G35" s="155" t="s">
        <v>64</v>
      </c>
      <c r="H35" s="155" t="s">
        <v>64</v>
      </c>
      <c r="I35" s="155" t="s">
        <v>64</v>
      </c>
      <c r="J35" s="155">
        <v>-287.32</v>
      </c>
      <c r="K35" s="164">
        <v>-257.164</v>
      </c>
      <c r="L35" s="164">
        <v>-241.82</v>
      </c>
      <c r="M35" s="164">
        <v>-248.348</v>
      </c>
      <c r="N35" s="162"/>
    </row>
    <row r="36" spans="1:14" ht="20.25" customHeight="1">
      <c r="A36" s="253"/>
      <c r="B36" s="157" t="s">
        <v>66</v>
      </c>
      <c r="C36" s="155" t="s">
        <v>64</v>
      </c>
      <c r="D36" s="155" t="s">
        <v>64</v>
      </c>
      <c r="E36" s="155" t="s">
        <v>64</v>
      </c>
      <c r="F36" s="155" t="s">
        <v>64</v>
      </c>
      <c r="G36" s="155" t="s">
        <v>64</v>
      </c>
      <c r="H36" s="155" t="s">
        <v>64</v>
      </c>
      <c r="I36" s="155" t="s">
        <v>64</v>
      </c>
      <c r="J36" s="155">
        <v>-107.78</v>
      </c>
      <c r="K36" s="164">
        <v>-67.272</v>
      </c>
      <c r="L36" s="164">
        <v>-96.311</v>
      </c>
      <c r="M36" s="164">
        <v>-100.327</v>
      </c>
      <c r="N36" s="162"/>
    </row>
    <row r="37" spans="1:14" ht="20.25" customHeight="1">
      <c r="A37" s="254"/>
      <c r="B37" s="153" t="s">
        <v>65</v>
      </c>
      <c r="C37" s="151" t="s">
        <v>64</v>
      </c>
      <c r="D37" s="151" t="s">
        <v>64</v>
      </c>
      <c r="E37" s="151" t="s">
        <v>64</v>
      </c>
      <c r="F37" s="151" t="s">
        <v>64</v>
      </c>
      <c r="G37" s="151" t="s">
        <v>64</v>
      </c>
      <c r="H37" s="151" t="s">
        <v>64</v>
      </c>
      <c r="I37" s="151" t="s">
        <v>64</v>
      </c>
      <c r="J37" s="151">
        <v>-395.1</v>
      </c>
      <c r="K37" s="163">
        <v>-351.436</v>
      </c>
      <c r="L37" s="163">
        <v>-338.14</v>
      </c>
      <c r="M37" s="163">
        <v>-348.675</v>
      </c>
      <c r="N37" s="162"/>
    </row>
    <row r="38" spans="1:14" ht="20.25" customHeight="1">
      <c r="A38" s="253" t="s">
        <v>69</v>
      </c>
      <c r="B38" s="157" t="s">
        <v>68</v>
      </c>
      <c r="C38" s="155" t="s">
        <v>64</v>
      </c>
      <c r="D38" s="155" t="s">
        <v>64</v>
      </c>
      <c r="E38" s="155" t="s">
        <v>64</v>
      </c>
      <c r="F38" s="155" t="s">
        <v>64</v>
      </c>
      <c r="G38" s="155" t="s">
        <v>64</v>
      </c>
      <c r="H38" s="155" t="s">
        <v>64</v>
      </c>
      <c r="I38" s="155" t="s">
        <v>64</v>
      </c>
      <c r="J38" s="155">
        <v>344.86</v>
      </c>
      <c r="K38" s="165">
        <v>347.067</v>
      </c>
      <c r="L38" s="165">
        <v>347.067</v>
      </c>
      <c r="M38" s="165">
        <v>379.313</v>
      </c>
      <c r="N38" s="162"/>
    </row>
    <row r="39" spans="1:14" ht="20.25" customHeight="1">
      <c r="A39" s="253"/>
      <c r="B39" s="157" t="s">
        <v>67</v>
      </c>
      <c r="C39" s="155" t="s">
        <v>64</v>
      </c>
      <c r="D39" s="155" t="s">
        <v>64</v>
      </c>
      <c r="E39" s="155" t="s">
        <v>64</v>
      </c>
      <c r="F39" s="155" t="s">
        <v>64</v>
      </c>
      <c r="G39" s="155" t="s">
        <v>64</v>
      </c>
      <c r="H39" s="155" t="s">
        <v>64</v>
      </c>
      <c r="I39" s="155" t="s">
        <v>64</v>
      </c>
      <c r="J39" s="155">
        <v>138.84</v>
      </c>
      <c r="K39" s="164">
        <v>159.276</v>
      </c>
      <c r="L39" s="164">
        <v>174.647</v>
      </c>
      <c r="M39" s="164">
        <v>198.58</v>
      </c>
      <c r="N39" s="162"/>
    </row>
    <row r="40" spans="1:14" ht="20.25" customHeight="1">
      <c r="A40" s="253"/>
      <c r="B40" s="157" t="s">
        <v>66</v>
      </c>
      <c r="C40" s="155" t="s">
        <v>64</v>
      </c>
      <c r="D40" s="155" t="s">
        <v>64</v>
      </c>
      <c r="E40" s="155" t="s">
        <v>64</v>
      </c>
      <c r="F40" s="155" t="s">
        <v>64</v>
      </c>
      <c r="G40" s="155" t="s">
        <v>64</v>
      </c>
      <c r="H40" s="155" t="s">
        <v>64</v>
      </c>
      <c r="I40" s="155" t="s">
        <v>64</v>
      </c>
      <c r="J40" s="155">
        <v>44.94</v>
      </c>
      <c r="K40" s="164">
        <v>24.557</v>
      </c>
      <c r="L40" s="164">
        <v>25.94</v>
      </c>
      <c r="M40" s="164">
        <v>19.562</v>
      </c>
      <c r="N40" s="162"/>
    </row>
    <row r="41" spans="1:14" ht="20.25" customHeight="1">
      <c r="A41" s="254"/>
      <c r="B41" s="153" t="s">
        <v>65</v>
      </c>
      <c r="C41" s="151" t="s">
        <v>64</v>
      </c>
      <c r="D41" s="151" t="s">
        <v>64</v>
      </c>
      <c r="E41" s="151" t="s">
        <v>64</v>
      </c>
      <c r="F41" s="151" t="s">
        <v>64</v>
      </c>
      <c r="G41" s="151" t="s">
        <v>64</v>
      </c>
      <c r="H41" s="151" t="s">
        <v>64</v>
      </c>
      <c r="I41" s="151" t="s">
        <v>64</v>
      </c>
      <c r="J41" s="151">
        <v>183.78</v>
      </c>
      <c r="K41" s="163">
        <v>18.384</v>
      </c>
      <c r="L41" s="163">
        <v>200.59</v>
      </c>
      <c r="M41" s="163">
        <v>218.142</v>
      </c>
      <c r="N41" s="162"/>
    </row>
    <row r="42" spans="1:13" ht="20.25" customHeight="1">
      <c r="A42" s="255" t="s">
        <v>96</v>
      </c>
      <c r="B42" s="161" t="s">
        <v>68</v>
      </c>
      <c r="C42" s="160">
        <v>580.32</v>
      </c>
      <c r="D42" s="160">
        <v>601.53</v>
      </c>
      <c r="E42" s="160">
        <v>592.8</v>
      </c>
      <c r="F42" s="160">
        <v>601.21</v>
      </c>
      <c r="G42" s="160">
        <v>605.08</v>
      </c>
      <c r="H42" s="160">
        <v>604.22</v>
      </c>
      <c r="I42" s="159" t="s">
        <v>64</v>
      </c>
      <c r="J42" s="159" t="s">
        <v>64</v>
      </c>
      <c r="K42" s="158" t="s">
        <v>64</v>
      </c>
      <c r="L42" s="158">
        <v>606.373</v>
      </c>
      <c r="M42" s="158">
        <v>574.724</v>
      </c>
    </row>
    <row r="43" spans="1:13" ht="20.25" customHeight="1">
      <c r="A43" s="253"/>
      <c r="B43" s="157" t="s">
        <v>67</v>
      </c>
      <c r="C43" s="156">
        <v>442.03</v>
      </c>
      <c r="D43" s="156">
        <v>443.98</v>
      </c>
      <c r="E43" s="156">
        <v>458.52</v>
      </c>
      <c r="F43" s="156">
        <v>457.8</v>
      </c>
      <c r="G43" s="156">
        <v>483.69</v>
      </c>
      <c r="H43" s="156">
        <v>510.26</v>
      </c>
      <c r="I43" s="155" t="s">
        <v>64</v>
      </c>
      <c r="J43" s="155" t="s">
        <v>64</v>
      </c>
      <c r="K43" s="154" t="s">
        <v>64</v>
      </c>
      <c r="L43" s="154">
        <v>581.976</v>
      </c>
      <c r="M43" s="154">
        <v>534.575</v>
      </c>
    </row>
    <row r="44" spans="1:13" ht="20.25" customHeight="1">
      <c r="A44" s="253"/>
      <c r="B44" s="157" t="s">
        <v>66</v>
      </c>
      <c r="C44" s="156">
        <v>10.32</v>
      </c>
      <c r="D44" s="156">
        <v>14.85</v>
      </c>
      <c r="E44" s="156">
        <v>15.69</v>
      </c>
      <c r="F44" s="156">
        <v>28.58</v>
      </c>
      <c r="G44" s="156">
        <v>22.91</v>
      </c>
      <c r="H44" s="156">
        <v>7.35</v>
      </c>
      <c r="I44" s="155" t="s">
        <v>64</v>
      </c>
      <c r="J44" s="155" t="s">
        <v>64</v>
      </c>
      <c r="K44" s="154" t="s">
        <v>64</v>
      </c>
      <c r="L44" s="154">
        <v>15.026</v>
      </c>
      <c r="M44" s="154">
        <v>23.974</v>
      </c>
    </row>
    <row r="45" spans="1:13" ht="20.25" customHeight="1">
      <c r="A45" s="254"/>
      <c r="B45" s="153" t="s">
        <v>65</v>
      </c>
      <c r="C45" s="152">
        <v>452.35</v>
      </c>
      <c r="D45" s="152">
        <v>458.83</v>
      </c>
      <c r="E45" s="152">
        <v>474.2</v>
      </c>
      <c r="F45" s="152">
        <v>486.38</v>
      </c>
      <c r="G45" s="152">
        <v>506.59</v>
      </c>
      <c r="H45" s="152">
        <v>517.61</v>
      </c>
      <c r="I45" s="151" t="s">
        <v>64</v>
      </c>
      <c r="J45" s="151" t="s">
        <v>64</v>
      </c>
      <c r="K45" s="150" t="s">
        <v>64</v>
      </c>
      <c r="L45" s="150">
        <f>L43+L44</f>
        <v>597.002</v>
      </c>
      <c r="M45" s="150">
        <v>558.549</v>
      </c>
    </row>
    <row r="46" spans="2:15" s="143" customFormat="1" ht="10.5" customHeight="1">
      <c r="B46" s="105"/>
      <c r="C46" s="146"/>
      <c r="D46" s="146"/>
      <c r="E46" s="146"/>
      <c r="F46" s="146"/>
      <c r="G46" s="146"/>
      <c r="H46" s="146"/>
      <c r="I46" s="146"/>
      <c r="J46" s="146"/>
      <c r="K46" s="146"/>
      <c r="L46" s="149"/>
      <c r="M46" s="149"/>
      <c r="N46" s="144"/>
      <c r="O46" s="144"/>
    </row>
    <row r="47" spans="3:15" s="143" customFormat="1" ht="12">
      <c r="C47" s="148" t="s">
        <v>63</v>
      </c>
      <c r="D47" s="147"/>
      <c r="E47" s="147"/>
      <c r="F47" s="147"/>
      <c r="G47" s="147"/>
      <c r="H47" s="147"/>
      <c r="I47" s="147"/>
      <c r="J47" s="147"/>
      <c r="K47" s="146"/>
      <c r="L47" s="145"/>
      <c r="M47" s="145"/>
      <c r="N47" s="144"/>
      <c r="O47" s="144"/>
    </row>
    <row r="48" spans="3:15" s="143" customFormat="1" ht="18" customHeight="1">
      <c r="C48" s="263">
        <v>41205</v>
      </c>
      <c r="D48" s="262"/>
      <c r="E48" s="261"/>
      <c r="G48" s="147"/>
      <c r="H48" s="147"/>
      <c r="I48" s="147"/>
      <c r="J48" s="147"/>
      <c r="K48" s="146"/>
      <c r="L48" s="145"/>
      <c r="M48" s="145"/>
      <c r="N48" s="144"/>
      <c r="O48" s="144"/>
    </row>
    <row r="49" spans="3:13" s="98" customFormat="1" ht="13.5">
      <c r="C49" s="147" t="s">
        <v>95</v>
      </c>
      <c r="D49" s="147"/>
      <c r="E49" s="147"/>
      <c r="F49" s="147"/>
      <c r="K49" s="141"/>
      <c r="L49" s="142"/>
      <c r="M49" s="142"/>
    </row>
    <row r="50" spans="3:13" s="98" customFormat="1" ht="13.5">
      <c r="C50" s="147" t="s">
        <v>62</v>
      </c>
      <c r="D50" s="147"/>
      <c r="E50" s="147"/>
      <c r="F50" s="147"/>
      <c r="K50" s="141"/>
      <c r="L50" s="140"/>
      <c r="M50" s="140"/>
    </row>
  </sheetData>
  <sheetProtection/>
  <mergeCells count="11">
    <mergeCell ref="A42:A45"/>
    <mergeCell ref="A6:A9"/>
    <mergeCell ref="A10:A13"/>
    <mergeCell ref="A18:A21"/>
    <mergeCell ref="A14:A17"/>
    <mergeCell ref="A38:A41"/>
    <mergeCell ref="C48:E48"/>
    <mergeCell ref="A34:A37"/>
    <mergeCell ref="A22:A25"/>
    <mergeCell ref="A26:A29"/>
    <mergeCell ref="A30:A33"/>
  </mergeCells>
  <printOptions/>
  <pageMargins left="0.4330708661417323" right="0.5118110236220472" top="0.56" bottom="0.6" header="0.34" footer="0.35433070866141736"/>
  <pageSetup horizontalDpi="600" verticalDpi="600" orientation="portrait" paperSize="9" scale="80" r:id="rId1"/>
  <colBreaks count="1" manualBreakCount="1">
    <brk id="11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2011-08-08T08:30:54Z</cp:lastPrinted>
  <dcterms:created xsi:type="dcterms:W3CDTF">2008-10-31T03:06:50Z</dcterms:created>
  <dcterms:modified xsi:type="dcterms:W3CDTF">2012-10-31T06:08:42Z</dcterms:modified>
  <cp:category/>
  <cp:version/>
  <cp:contentType/>
  <cp:contentStatus/>
</cp:coreProperties>
</file>