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下水道部\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Q116" i="3" l="1"/>
  <c r="AM34" i="3" l="1"/>
  <c r="AM32"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<sst xmlns="http://schemas.openxmlformats.org/spreadsheetml/2006/main" count="2123" uniqueCount="533">
  <si>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</si>
  <si>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</si>
  <si>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</si>
  <si>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</si>
  <si>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</si>
  <si>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</si>
  <si>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</si>
  <si>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</si>
  <si>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</si>
  <si>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</si>
  <si>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</si>
  <si>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</si>
  <si>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</si>
  <si>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</si>
  <si>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</si>
  <si>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</si>
  <si>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</si>
  <si>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</si>
  <si>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</si>
  <si>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</si>
  <si>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</si>
  <si>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</si>
  <si>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</si>
  <si>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</si>
  <si>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</si>
  <si>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</si>
  <si>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</si>
  <si>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</si>
  <si>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</si>
  <si>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</si>
  <si>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</si>
  <si>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</si>
  <si>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</si>
  <si>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</si>
  <si>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</si>
  <si>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</si>
  <si>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</si>
  <si>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</si>
  <si>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</si>
  <si>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</si>
  <si>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</si>
  <si>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</si>
  <si>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</si>
  <si>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</si>
  <si>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</si>
  <si>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</si>
  <si>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</si>
  <si>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</si>
  <si>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</si>
  <si>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</si>
  <si>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</si>
  <si>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</si>
  <si>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</si>
  <si>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</si>
  <si>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</si>
  <si>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</si>
  <si>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</si>
  <si>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</si>
  <si>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</si>
  <si>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</si>
  <si>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</si>
  <si>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</si>
  <si>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</si>
  <si>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</si>
  <si>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</si>
  <si>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</si>
  <si>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</si>
  <si>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</si>
  <si>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</si>
  <si>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</si>
  <si>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</si>
  <si>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</si>
  <si>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</si>
  <si>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</si>
  <si>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</si>
  <si>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</si>
  <si>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</si>
  <si>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</si>
  <si>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</si>
  <si>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</si>
  <si>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</si>
  <si>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</si>
  <si>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</si>
  <si>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</si>
  <si>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</si>
  <si>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</si>
  <si>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</si>
  <si>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</si>
  <si>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</si>
  <si>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</si>
  <si>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</si>
  <si>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</si>
  <si>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</si>
  <si>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</si>
  <si>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</si>
  <si>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</si>
  <si>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</si>
  <si>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</si>
  <si>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</si>
  <si>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</si>
  <si>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</si>
  <si>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</si>
  <si>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</si>
  <si>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</si>
  <si>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</si>
  <si>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</si>
  <si>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</si>
  <si>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</si>
  <si>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</si>
  <si>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</si>
  <si>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</si>
  <si>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</si>
  <si>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</si>
  <si>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</si>
  <si>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</si>
  <si>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</si>
  <si>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</si>
  <si>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</si>
  <si>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</si>
  <si>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</si>
  <si>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</si>
  <si>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</si>
  <si>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</si>
  <si>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</si>
  <si>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</si>
  <si>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</si>
  <si>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</si>
  <si>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</si>
  <si>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</si>
  <si>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</si>
  <si>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</si>
  <si>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</si>
  <si>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</si>
  <si>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</si>
  <si>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</si>
  <si>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</si>
  <si>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</si>
  <si>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</si>
  <si>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</si>
  <si>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</si>
  <si>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</si>
  <si>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</si>
  <si>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</si>
  <si>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</si>
  <si>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</si>
  <si>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</si>
  <si>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</si>
  <si>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</si>
  <si>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</si>
  <si>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</si>
  <si>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</si>
  <si>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</si>
  <si>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</si>
  <si>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</si>
  <si>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</si>
  <si>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</si>
  <si>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</si>
  <si>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</si>
  <si>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</si>
  <si>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</si>
  <si>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</si>
  <si>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</si>
  <si>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</si>
  <si>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</si>
  <si>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</si>
  <si>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</si>
  <si>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</si>
  <si>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</si>
  <si>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</si>
  <si>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</si>
  <si>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</si>
  <si>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</si>
  <si>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</si>
  <si>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</si>
  <si>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</si>
  <si>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</si>
  <si>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</si>
  <si>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</si>
  <si>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</si>
  <si>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</si>
  <si>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</si>
  <si>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</si>
  <si>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</si>
  <si>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</si>
  <si>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</si>
  <si>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</si>
  <si>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</si>
  <si>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</si>
  <si>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</si>
  <si>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</si>
  <si>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</si>
  <si>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</si>
  <si>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</si>
  <si>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</si>
  <si>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</si>
  <si>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</si>
  <si>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</si>
  <si>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</si>
  <si>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</si>
  <si>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</si>
  <si>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</si>
  <si>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</si>
  <si>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</si>
  <si>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</si>
  <si>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</si>
  <si>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</si>
  <si>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</si>
  <si>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</si>
  <si>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</si>
  <si>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</si>
  <si>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</si>
  <si>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</si>
  <si>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</si>
  <si>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</si>
  <si>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</si>
  <si>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</si>
  <si>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</si>
  <si>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</si>
  <si>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</si>
  <si>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</si>
  <si>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</si>
  <si>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</si>
  <si>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</si>
  <si>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</si>
  <si>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</si>
  <si>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</si>
  <si>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</si>
  <si>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</si>
  <si>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</si>
  <si>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</si>
  <si>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</si>
  <si>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</si>
  <si>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</si>
  <si>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</si>
  <si>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</si>
  <si>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</si>
  <si>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</si>
  <si>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</si>
  <si>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</si>
  <si>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</si>
  <si>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</si>
  <si>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</si>
  <si>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</si>
  <si>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</si>
  <si>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</si>
  <si>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</si>
  <si>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</si>
  <si>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</si>
  <si>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</si>
  <si>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</si>
  <si>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</si>
  <si>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</si>
  <si>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</si>
  <si>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</si>
  <si>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</si>
  <si>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</si>
  <si>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</si>
  <si>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</si>
  <si>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</si>
  <si>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</si>
  <si>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</si>
  <si>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</si>
  <si>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</si>
  <si>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</si>
  <si>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</si>
  <si>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</si>
  <si>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</si>
  <si>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</si>
  <si>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</si>
  <si>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</si>
  <si>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</si>
  <si>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</si>
  <si>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</si>
  <si>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</si>
  <si>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</si>
  <si>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</si>
  <si>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</si>
  <si>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</si>
  <si>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</si>
  <si>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</si>
  <si>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</si>
  <si>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</si>
  <si>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</si>
  <si>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</si>
  <si>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</si>
  <si>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</si>
  <si>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</si>
  <si>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</si>
  <si>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</si>
  <si>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</si>
  <si>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</si>
  <si>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</si>
  <si>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</si>
  <si>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</si>
  <si>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</si>
  <si>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</si>
  <si>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</si>
  <si>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</si>
  <si>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</si>
  <si>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</si>
  <si>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</si>
  <si>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</si>
  <si>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</si>
  <si>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</si>
  <si>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</si>
  <si>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</si>
  <si>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</si>
  <si>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</si>
  <si>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</si>
  <si>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</si>
  <si>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</si>
  <si>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</si>
  <si>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</si>
  <si>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</si>
  <si>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</si>
  <si>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</si>
  <si>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</si>
  <si>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</si>
  <si>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</si>
  <si>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</si>
  <si>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</si>
  <si>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</si>
  <si>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</si>
  <si>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</si>
  <si>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</si>
  <si>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</si>
  <si>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</si>
  <si>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</si>
  <si>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</si>
  <si>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</si>
  <si>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</si>
  <si>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</si>
  <si>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</si>
  <si>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</si>
  <si>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</si>
  <si>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</si>
  <si>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</si>
  <si>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</si>
  <si>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</si>
  <si>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</si>
  <si>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</si>
  <si>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</si>
  <si>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</si>
  <si>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</si>
  <si>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</si>
  <si>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</si>
  <si>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</si>
  <si>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</si>
  <si>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</si>
  <si>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</si>
  <si>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</si>
  <si>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</si>
  <si>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</si>
  <si>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</si>
  <si>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</si>
  <si>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</si>
  <si>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</si>
  <si>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</si>
  <si>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</si>
  <si>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</si>
  <si>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</si>
  <si>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</si>
  <si>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</si>
  <si>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</si>
  <si>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</si>
  <si>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</si>
  <si>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</si>
  <si>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</si>
  <si>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</si>
  <si>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</si>
  <si>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</si>
  <si>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</si>
  <si>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</si>
  <si>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</si>
  <si>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</si>
  <si>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</si>
  <si>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</si>
  <si>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</si>
  <si>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</si>
  <si>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</si>
  <si>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</si>
  <si>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</si>
  <si>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</si>
  <si>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</si>
  <si>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</si>
  <si>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</si>
  <si>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</si>
  <si>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</si>
  <si>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</si>
  <si>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</si>
  <si>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</si>
  <si>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</si>
  <si>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</si>
  <si>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</si>
  <si>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</si>
  <si>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</si>
  <si>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</si>
  <si>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</si>
  <si>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</si>
  <si>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</si>
  <si>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</si>
  <si>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</si>
  <si>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</si>
  <si>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</si>
  <si>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</si>
  <si>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</si>
  <si>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</si>
  <si>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</si>
  <si>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</si>
  <si>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</si>
  <si>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</si>
  <si>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</si>
  <si>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</si>
  <si>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</si>
  <si>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</si>
  <si>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</si>
  <si>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</si>
  <si>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</si>
  <si>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</si>
  <si>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</si>
  <si>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</si>
  <si>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</si>
  <si>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</si>
  <si>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</si>
  <si>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</si>
  <si>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</si>
  <si>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</si>
  <si>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</si>
  <si>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</si>
  <si>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</si>
  <si>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</si>
  <si>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</si>
  <si>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</si>
  <si>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</si>
  <si>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</si>
  <si>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</si>
  <si>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</si>
  <si>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</si>
  <si>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</si>
  <si>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</si>
  <si>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</si>
  <si>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</si>
  <si>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</si>
  <si>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</si>
  <si>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</si>
  <si>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</si>
  <si>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</si>
  <si>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</si>
  <si>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</si>
  <si>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</si>
  <si>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</si>
  <si>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</si>
  <si>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</si>
  <si>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</si>
  <si>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</si>
  <si>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</si>
  <si>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</si>
  <si>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</si>
  <si>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</si>
  <si>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</si>
  <si>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</si>
  <si>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</si>
  <si>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</si>
  <si>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</si>
  <si>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</si>
  <si>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</si>
  <si>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</si>
  <si>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</si>
  <si>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</si>
  <si>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</si>
  <si>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</si>
  <si>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</si>
  <si>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</si>
  <si>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</si>
  <si>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</si>
  <si>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</si>
  <si>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</si>
  <si>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</si>
  <si>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</si>
  <si>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</si>
  <si>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水管理・国土保全局下水道部</t>
    <phoneticPr fontId="5"/>
  </si>
  <si>
    <t>○</t>
  </si>
  <si>
    <t>-</t>
  </si>
  <si>
    <t>-</t>
    <phoneticPr fontId="5"/>
  </si>
  <si>
    <t>水環境対策調査費</t>
    <phoneticPr fontId="5"/>
  </si>
  <si>
    <t>件</t>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</si>
  <si>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</si>
  <si>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</si>
  <si>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下水道におけるＰＰＰ／ＰＦＩの導入に向けた検討経費</t>
    <phoneticPr fontId="5"/>
  </si>
  <si>
    <t>下水道企画課</t>
    <phoneticPr fontId="5"/>
  </si>
  <si>
    <t>課長　山田　哲也</t>
    <rPh sb="0" eb="2">
      <t>カチョウ</t>
    </rPh>
    <rPh sb="3" eb="5">
      <t>ヤマダ</t>
    </rPh>
    <rPh sb="6" eb="8">
      <t>テツヤ</t>
    </rPh>
    <phoneticPr fontId="5"/>
  </si>
  <si>
    <t>モデル都市の支援で得られたコンセッションをはじめとするPPP/PFIのノウハウや知見等を共有し、意見交換を実施する。</t>
    <phoneticPr fontId="5"/>
  </si>
  <si>
    <t>PPP/PFI検討会に参画する地方公共団体や企業の数</t>
    <phoneticPr fontId="5"/>
  </si>
  <si>
    <t>団体</t>
  </si>
  <si>
    <t>団体</t>
    <phoneticPr fontId="5"/>
  </si>
  <si>
    <t>PPP/PFI検討会参画状況（国土交通省下水道部調べ）</t>
    <phoneticPr fontId="5"/>
  </si>
  <si>
    <t>実績額／地方公共団体の支援数</t>
    <phoneticPr fontId="5"/>
  </si>
  <si>
    <t>百万円</t>
    <phoneticPr fontId="5"/>
  </si>
  <si>
    <t>百万円/団体</t>
    <phoneticPr fontId="5"/>
  </si>
  <si>
    <t>20/3</t>
  </si>
  <si>
    <t>27/9</t>
  </si>
  <si>
    <t>社会資本整備等</t>
  </si>
  <si>
    <t>・本事業により、コンセッション事業の導入検討を行っている都市の案件形成を支援することで、目標達成につなげる。</t>
    <phoneticPr fontId="5"/>
  </si>
  <si>
    <t>新28-012</t>
    <phoneticPr fontId="5"/>
  </si>
  <si>
    <t>新28-0007</t>
    <phoneticPr fontId="5"/>
  </si>
  <si>
    <t>62</t>
    <phoneticPr fontId="5"/>
  </si>
  <si>
    <t>-</t>
    <phoneticPr fontId="5"/>
  </si>
  <si>
    <t>41/10</t>
    <phoneticPr fontId="5"/>
  </si>
  <si>
    <t>無</t>
  </si>
  <si>
    <t>有</t>
  </si>
  <si>
    <t>コンセッション事業を含むPPP/PFI手法の導入に際して、地方公共団体は先行事例を必要としており、本事業の目的と合致。</t>
    <rPh sb="7" eb="9">
      <t>ジギョウ</t>
    </rPh>
    <rPh sb="10" eb="11">
      <t>フク</t>
    </rPh>
    <rPh sb="19" eb="21">
      <t>シュホウ</t>
    </rPh>
    <rPh sb="22" eb="24">
      <t>ドウニュウ</t>
    </rPh>
    <rPh sb="25" eb="26">
      <t>サイ</t>
    </rPh>
    <rPh sb="29" eb="31">
      <t>チホウ</t>
    </rPh>
    <rPh sb="31" eb="33">
      <t>コウキョウ</t>
    </rPh>
    <rPh sb="33" eb="35">
      <t>ダンタイ</t>
    </rPh>
    <rPh sb="36" eb="38">
      <t>センコウ</t>
    </rPh>
    <rPh sb="38" eb="40">
      <t>ジレイ</t>
    </rPh>
    <rPh sb="41" eb="43">
      <t>ヒツヨウ</t>
    </rPh>
    <rPh sb="49" eb="50">
      <t>ホン</t>
    </rPh>
    <rPh sb="50" eb="52">
      <t>ジギョウ</t>
    </rPh>
    <rPh sb="53" eb="55">
      <t>モクテキ</t>
    </rPh>
    <rPh sb="56" eb="58">
      <t>ガッチ</t>
    </rPh>
    <phoneticPr fontId="5"/>
  </si>
  <si>
    <t>地方公共団体においては先例が極めて少数であり、ノウハウも蓄積されていないため、案件形成支援や先進事例の水平展開は国が行う必要がある。</t>
    <rPh sb="0" eb="2">
      <t>チホウ</t>
    </rPh>
    <rPh sb="2" eb="4">
      <t>コウキョウ</t>
    </rPh>
    <rPh sb="4" eb="6">
      <t>ダンタイ</t>
    </rPh>
    <rPh sb="11" eb="13">
      <t>センレイ</t>
    </rPh>
    <rPh sb="14" eb="15">
      <t>キワ</t>
    </rPh>
    <rPh sb="17" eb="19">
      <t>ショウスウ</t>
    </rPh>
    <rPh sb="28" eb="30">
      <t>チクセキ</t>
    </rPh>
    <rPh sb="39" eb="41">
      <t>アンケン</t>
    </rPh>
    <rPh sb="41" eb="43">
      <t>ケイセイ</t>
    </rPh>
    <rPh sb="43" eb="45">
      <t>シエン</t>
    </rPh>
    <rPh sb="46" eb="48">
      <t>センシン</t>
    </rPh>
    <rPh sb="48" eb="50">
      <t>ジレイ</t>
    </rPh>
    <rPh sb="51" eb="53">
      <t>スイヘイ</t>
    </rPh>
    <rPh sb="53" eb="55">
      <t>テンカイ</t>
    </rPh>
    <rPh sb="56" eb="57">
      <t>クニ</t>
    </rPh>
    <rPh sb="58" eb="59">
      <t>オコナ</t>
    </rPh>
    <rPh sb="60" eb="62">
      <t>ヒツヨウ</t>
    </rPh>
    <phoneticPr fontId="5"/>
  </si>
  <si>
    <t>‐</t>
  </si>
  <si>
    <t>妥当である。</t>
    <rPh sb="0" eb="2">
      <t>ダトウ</t>
    </rPh>
    <phoneticPr fontId="5"/>
  </si>
  <si>
    <t>基本的に請負者への支出のみ。再委託がある場合は再委託の状況を確認している。</t>
    <rPh sb="0" eb="3">
      <t>キホンテキ</t>
    </rPh>
    <rPh sb="4" eb="7">
      <t>ウケオイシャ</t>
    </rPh>
    <rPh sb="9" eb="11">
      <t>シシュツ</t>
    </rPh>
    <rPh sb="14" eb="17">
      <t>サイイタク</t>
    </rPh>
    <rPh sb="20" eb="22">
      <t>バアイ</t>
    </rPh>
    <rPh sb="23" eb="26">
      <t>サイイタク</t>
    </rPh>
    <rPh sb="27" eb="29">
      <t>ジョウキョウ</t>
    </rPh>
    <rPh sb="30" eb="32">
      <t>カクニン</t>
    </rPh>
    <phoneticPr fontId="5"/>
  </si>
  <si>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5"/>
  </si>
  <si>
    <t>発注にあたり、コスト削減や透明性・公平性を確保している。</t>
    <rPh sb="0" eb="2">
      <t>ハッチュウ</t>
    </rPh>
    <rPh sb="10" eb="12">
      <t>サクゲン</t>
    </rPh>
    <rPh sb="13" eb="16">
      <t>トウメイセイ</t>
    </rPh>
    <rPh sb="17" eb="20">
      <t>コウヘイセイ</t>
    </rPh>
    <rPh sb="21" eb="23">
      <t>カクホ</t>
    </rPh>
    <phoneticPr fontId="5"/>
  </si>
  <si>
    <t>調査結果は地方公共団体がPPP/PFIを検討する際に参考となるよう取り纏め、水平展開を行っており、十分に活用されている。</t>
    <rPh sb="0" eb="2">
      <t>チョウサ</t>
    </rPh>
    <rPh sb="2" eb="4">
      <t>ケッカ</t>
    </rPh>
    <rPh sb="5" eb="7">
      <t>チホウ</t>
    </rPh>
    <rPh sb="7" eb="9">
      <t>コウキョウ</t>
    </rPh>
    <rPh sb="9" eb="11">
      <t>ダンタイ</t>
    </rPh>
    <rPh sb="20" eb="22">
      <t>ケントウ</t>
    </rPh>
    <rPh sb="24" eb="25">
      <t>サイ</t>
    </rPh>
    <rPh sb="26" eb="28">
      <t>サンコウ</t>
    </rPh>
    <rPh sb="33" eb="34">
      <t>ト</t>
    </rPh>
    <rPh sb="35" eb="36">
      <t>マト</t>
    </rPh>
    <rPh sb="38" eb="40">
      <t>スイヘイ</t>
    </rPh>
    <rPh sb="40" eb="42">
      <t>テンカイ</t>
    </rPh>
    <rPh sb="43" eb="44">
      <t>オコナ</t>
    </rPh>
    <rPh sb="49" eb="51">
      <t>ジュウブン</t>
    </rPh>
    <rPh sb="52" eb="54">
      <t>カツヨウ</t>
    </rPh>
    <phoneticPr fontId="5"/>
  </si>
  <si>
    <t>下水道事業における公共施設等運営事業等の案件形成に関する方策検討業務</t>
  </si>
  <si>
    <t>請負</t>
    <rPh sb="0" eb="2">
      <t>ウケオイ</t>
    </rPh>
    <phoneticPr fontId="5"/>
  </si>
  <si>
    <t>PｗCアドバイザリー合同会社</t>
    <rPh sb="10" eb="12">
      <t>ゴウドウ</t>
    </rPh>
    <rPh sb="12" eb="14">
      <t>カイシャ</t>
    </rPh>
    <phoneticPr fontId="5"/>
  </si>
  <si>
    <t>A. PｗCアドバイザリー合同会社</t>
    <phoneticPr fontId="5"/>
  </si>
  <si>
    <t>・コンセッション方式等のPPP/PFI導入に先行的に取り組む地方公共団体の準備事業（広域的な検討を含む）を支援するため、民間企業・地方公共団体の双方へヒアリングを行いつつ、案件スキームの検討や実施方針案等の作成等を行う。
・コンセッション方式導入に関する課題の抽出と解決方策の検討を実施し、成果をとりまとめ、全国に水平展開する。</t>
    <phoneticPr fontId="5"/>
  </si>
  <si>
    <t>-</t>
    <phoneticPr fontId="5"/>
  </si>
  <si>
    <t>2018年6月15日に閣議決定された「経済財政運営と改革の基本方針2018」等において、下水道分野はコンセッション事業を含むPPP/PFIを推進することとされており、優先度は高い。</t>
    <rPh sb="4" eb="5">
      <t>ネン</t>
    </rPh>
    <rPh sb="6" eb="7">
      <t>ガツ</t>
    </rPh>
    <rPh sb="9" eb="10">
      <t>ニチ</t>
    </rPh>
    <rPh sb="11" eb="13">
      <t>カクギ</t>
    </rPh>
    <rPh sb="13" eb="15">
      <t>ケッテイ</t>
    </rPh>
    <rPh sb="38" eb="39">
      <t>トウ</t>
    </rPh>
    <rPh sb="57" eb="59">
      <t>ジギョウ</t>
    </rPh>
    <rPh sb="60" eb="61">
      <t>フク</t>
    </rPh>
    <rPh sb="70" eb="72">
      <t>スイシン</t>
    </rPh>
    <phoneticPr fontId="5"/>
  </si>
  <si>
    <t>38/9</t>
    <phoneticPr fontId="5"/>
  </si>
  <si>
    <t>コンセッション事業、収益型事業及び公的不動産利活用事業の導入件数：「ＰＰＰ／ＰＦＩ推進アクションプラン」に定める目標と同じ
（下水道に係る事業件数（実施方針の策定が完了したコンセッション事業件数））</t>
    <rPh sb="69" eb="71">
      <t>ジギョウ</t>
    </rPh>
    <rPh sb="71" eb="73">
      <t>ケンスウ</t>
    </rPh>
    <rPh sb="74" eb="76">
      <t>ジッシ</t>
    </rPh>
    <rPh sb="76" eb="78">
      <t>ホウシン</t>
    </rPh>
    <rPh sb="79" eb="81">
      <t>サクテイ</t>
    </rPh>
    <rPh sb="82" eb="84">
      <t>カンリョウ</t>
    </rPh>
    <rPh sb="95" eb="97">
      <t>ケンスウ</t>
    </rPh>
    <phoneticPr fontId="5"/>
  </si>
  <si>
    <t>平成30年６月15日に閣議決定された「経済財政運営と改革の基本方針2018」においても、コンセッションの導入をはじめとする多様なPPP/PFIの活用等を重点的に推進するとされている。そのため、コンセッション方式等のPPP/PFI導入に先行的に取り組む、モデルとなる地方公共団体を支援し、その成果を全国に水平展開すること等により、地方公共団体におけるコンセッション方式等のPPP/PFIの検討・導入が促進されることを目的とする。</t>
    <phoneticPr fontId="5"/>
  </si>
  <si>
    <t>支出先は、企画提案書の内容審査により客観的に評価し選定を行っており、選定の妥当性は確保されている。</t>
    <phoneticPr fontId="5"/>
  </si>
  <si>
    <t>今後も競争性、透明性及び公平性の観点から委託業務等を発注し、国費投入の必要性、事業の効率性、有効性等を検証しながら事業を進めていく。</t>
    <rPh sb="0" eb="2">
      <t>コンゴ</t>
    </rPh>
    <rPh sb="3" eb="6">
      <t>キョウソウセイ</t>
    </rPh>
    <rPh sb="7" eb="10">
      <t>トウメイセイ</t>
    </rPh>
    <rPh sb="10" eb="11">
      <t>オヨ</t>
    </rPh>
    <rPh sb="12" eb="15">
      <t>コウヘイセイ</t>
    </rPh>
    <rPh sb="16" eb="18">
      <t>カンテン</t>
    </rPh>
    <rPh sb="20" eb="22">
      <t>イタク</t>
    </rPh>
    <rPh sb="22" eb="24">
      <t>ギョウム</t>
    </rPh>
    <rPh sb="24" eb="25">
      <t>トウ</t>
    </rPh>
    <rPh sb="26" eb="28">
      <t>ハッチュウ</t>
    </rPh>
    <rPh sb="30" eb="32">
      <t>コクヒ</t>
    </rPh>
    <rPh sb="32" eb="34">
      <t>トウニュウ</t>
    </rPh>
    <rPh sb="35" eb="38">
      <t>ヒツヨウセイ</t>
    </rPh>
    <rPh sb="39" eb="41">
      <t>ジギョウ</t>
    </rPh>
    <rPh sb="42" eb="45">
      <t>コウリツセイ</t>
    </rPh>
    <rPh sb="46" eb="49">
      <t>ユウコウセイ</t>
    </rPh>
    <rPh sb="49" eb="50">
      <t>トウ</t>
    </rPh>
    <rPh sb="51" eb="53">
      <t>ケンショウ</t>
    </rPh>
    <rPh sb="57" eb="59">
      <t>ジギョウ</t>
    </rPh>
    <rPh sb="60" eb="61">
      <t>スス</t>
    </rPh>
    <phoneticPr fontId="5"/>
  </si>
  <si>
    <t>・コンセッション方式等のPPP/PFI導入に先行的に取り組む地方公共団体の準備事業（広域的な検討を含む）を支援するとともに、PPP/PFI検討会の開催を通じて全国に先進事例の水平展開を図ることができた。</t>
    <rPh sb="53" eb="55">
      <t>シエン</t>
    </rPh>
    <rPh sb="69" eb="72">
      <t>ケントウカイ</t>
    </rPh>
    <rPh sb="73" eb="75">
      <t>カイサイ</t>
    </rPh>
    <rPh sb="76" eb="77">
      <t>ツウ</t>
    </rPh>
    <rPh sb="79" eb="81">
      <t>ゼンコク</t>
    </rPh>
    <rPh sb="82" eb="84">
      <t>センシン</t>
    </rPh>
    <rPh sb="84" eb="86">
      <t>ジレイ</t>
    </rPh>
    <rPh sb="87" eb="89">
      <t>スイヘイ</t>
    </rPh>
    <rPh sb="89" eb="91">
      <t>テンカイ</t>
    </rPh>
    <rPh sb="92" eb="93">
      <t>ハカ</t>
    </rPh>
    <phoneticPr fontId="5"/>
  </si>
  <si>
    <t>-</t>
    <phoneticPr fontId="5"/>
  </si>
  <si>
    <t>地方公共団体の支援数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</si>
</sst>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74083</xdr:colOff>
      <xdr:row>740</xdr:row>
      <xdr:rowOff>190500</xdr:rowOff>
    </xdr:from>
    <xdr:to>
      <xdr:col>33</xdr:col>
      <xdr:colOff>112501</xdr:colOff>
      <xdr:row>742</xdr:row>
      <xdr:rowOff>190500</xdr:rowOff>
    </xdr:to>
    <xdr:sp macro="" textlink="">
      <xdr:nvSpPr>
        <xdr:cNvPr id="3" name="テキスト ボックス 2"/>
        <xdr:cNvSpPr txBox="1"/>
      </xdr:nvSpPr>
      <xdr:spPr>
        <a:xfrm>
          <a:off x="4360333" y="42263786"/>
          <a:ext cx="2487704" cy="70757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３８</a:t>
          </a:r>
          <a:r>
            <a:rPr kumimoji="1" lang="ja-JP" altLang="en-US" sz="1400"/>
            <a:t>百万円</a:t>
          </a:r>
        </a:p>
      </xdr:txBody>
    </xdr:sp>
    <xdr:clientData/>
  </xdr:twoCellAnchor>
  <xdr:twoCellAnchor>
    <xdr:from>
      <xdr:col>21</xdr:col>
      <xdr:colOff>68036</xdr:colOff>
      <xdr:row>742</xdr:row>
      <xdr:rowOff>267606</xdr:rowOff>
    </xdr:from>
    <xdr:to>
      <xdr:col>33</xdr:col>
      <xdr:colOff>99767</xdr:colOff>
      <xdr:row>744</xdr:row>
      <xdr:rowOff>136071</xdr:rowOff>
    </xdr:to>
    <xdr:sp macro="" textlink="">
      <xdr:nvSpPr>
        <xdr:cNvPr id="4" name="大かっこ 3"/>
        <xdr:cNvSpPr/>
      </xdr:nvSpPr>
      <xdr:spPr>
        <a:xfrm>
          <a:off x="4354286" y="43048463"/>
          <a:ext cx="2481017" cy="5760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下水道におけるＰＰＰ／ＰＦＩの導入に向けた検討の企画・立案、進捗管理・指導</a:t>
          </a:r>
        </a:p>
      </xdr:txBody>
    </xdr:sp>
    <xdr:clientData/>
  </xdr:twoCellAnchor>
  <xdr:twoCellAnchor>
    <xdr:from>
      <xdr:col>21</xdr:col>
      <xdr:colOff>82245</xdr:colOff>
      <xdr:row>746</xdr:row>
      <xdr:rowOff>343806</xdr:rowOff>
    </xdr:from>
    <xdr:to>
      <xdr:col>33</xdr:col>
      <xdr:colOff>113392</xdr:colOff>
      <xdr:row>747</xdr:row>
      <xdr:rowOff>248770</xdr:rowOff>
    </xdr:to>
    <xdr:sp macro="" textlink="">
      <xdr:nvSpPr>
        <xdr:cNvPr id="6" name="テキスト ボックス 5"/>
        <xdr:cNvSpPr txBox="1"/>
      </xdr:nvSpPr>
      <xdr:spPr>
        <a:xfrm>
          <a:off x="4368495" y="44539806"/>
          <a:ext cx="2480433" cy="2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76199</xdr:colOff>
      <xdr:row>747</xdr:row>
      <xdr:rowOff>235858</xdr:rowOff>
    </xdr:from>
    <xdr:to>
      <xdr:col>33</xdr:col>
      <xdr:colOff>116584</xdr:colOff>
      <xdr:row>749</xdr:row>
      <xdr:rowOff>180975</xdr:rowOff>
    </xdr:to>
    <xdr:sp macro="" textlink="">
      <xdr:nvSpPr>
        <xdr:cNvPr id="7" name="テキスト ボックス 6"/>
        <xdr:cNvSpPr txBox="1"/>
      </xdr:nvSpPr>
      <xdr:spPr>
        <a:xfrm>
          <a:off x="4276724" y="42412558"/>
          <a:ext cx="2440685" cy="64996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a:t>
          </a:r>
          <a:endParaRPr kumimoji="1" lang="en-US" altLang="ja-JP" sz="1400"/>
        </a:p>
        <a:p>
          <a:pPr algn="ctr"/>
          <a:r>
            <a:rPr kumimoji="1" lang="ja-JP" altLang="en-US" sz="1400"/>
            <a:t>３８百万円</a:t>
          </a:r>
        </a:p>
      </xdr:txBody>
    </xdr:sp>
    <xdr:clientData/>
  </xdr:twoCellAnchor>
  <xdr:twoCellAnchor>
    <xdr:from>
      <xdr:col>21</xdr:col>
      <xdr:colOff>68639</xdr:colOff>
      <xdr:row>749</xdr:row>
      <xdr:rowOff>222855</xdr:rowOff>
    </xdr:from>
    <xdr:to>
      <xdr:col>33</xdr:col>
      <xdr:colOff>102807</xdr:colOff>
      <xdr:row>777</xdr:row>
      <xdr:rowOff>76200</xdr:rowOff>
    </xdr:to>
    <xdr:sp macro="" textlink="">
      <xdr:nvSpPr>
        <xdr:cNvPr id="8" name="大かっこ 7"/>
        <xdr:cNvSpPr/>
      </xdr:nvSpPr>
      <xdr:spPr>
        <a:xfrm>
          <a:off x="4269164" y="43104405"/>
          <a:ext cx="2434468" cy="5581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solidFill>
                <a:schemeClr val="tx1"/>
              </a:solidFill>
              <a:effectLst/>
              <a:latin typeface="+mn-lt"/>
              <a:ea typeface="+mn-ea"/>
              <a:cs typeface="+mn-cs"/>
            </a:rPr>
            <a:t>下水道事業における公共施設等運営事業等の案件形成に関する方策検討</a:t>
          </a:r>
          <a:endParaRPr lang="en-US" altLang="ja-JP" sz="900">
            <a:solidFill>
              <a:schemeClr val="tx1"/>
            </a:solidFill>
            <a:effectLst/>
            <a:latin typeface="+mn-lt"/>
            <a:ea typeface="+mn-ea"/>
            <a:cs typeface="+mn-cs"/>
          </a:endParaRPr>
        </a:p>
      </xdr:txBody>
    </xdr:sp>
    <xdr:clientData/>
  </xdr:twoCellAnchor>
  <xdr:twoCellAnchor>
    <xdr:from>
      <xdr:col>27</xdr:col>
      <xdr:colOff>68036</xdr:colOff>
      <xdr:row>744</xdr:row>
      <xdr:rowOff>204107</xdr:rowOff>
    </xdr:from>
    <xdr:to>
      <xdr:col>27</xdr:col>
      <xdr:colOff>68036</xdr:colOff>
      <xdr:row>746</xdr:row>
      <xdr:rowOff>272143</xdr:rowOff>
    </xdr:to>
    <xdr:cxnSp macro="">
      <xdr:nvCxnSpPr>
        <xdr:cNvPr id="10" name="直線矢印コネクタ 9"/>
        <xdr:cNvCxnSpPr/>
      </xdr:nvCxnSpPr>
      <xdr:spPr>
        <a:xfrm>
          <a:off x="5578929" y="43692536"/>
          <a:ext cx="0" cy="7756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X1" sqref="X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58</v>
      </c>
      <c r="AT2" s="929"/>
      <c r="AU2" s="929"/>
      <c r="AV2" s="43" t="str">
        <f>IF(AW2="", "", "-")</f>
        <v/>
      </c>
      <c r="AW2" s="900"/>
      <c r="AX2" s="900"/>
    </row>
    <row r="3" spans="1:50" ht="21" customHeight="1" thickBot="1">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c r="A4" s="690" t="s">
        <v>25</v>
      </c>
      <c r="B4" s="691"/>
      <c r="C4" s="691"/>
      <c r="D4" s="691"/>
      <c r="E4" s="691"/>
      <c r="F4" s="691"/>
      <c r="G4" s="668" t="s">
        <v>488</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66</v>
      </c>
      <c r="B5" s="679"/>
      <c r="C5" s="679"/>
      <c r="D5" s="679"/>
      <c r="E5" s="679"/>
      <c r="F5" s="680"/>
      <c r="G5" s="825" t="s">
        <v>74</v>
      </c>
      <c r="H5" s="826"/>
      <c r="I5" s="826"/>
      <c r="J5" s="826"/>
      <c r="K5" s="826"/>
      <c r="L5" s="826"/>
      <c r="M5" s="827" t="s">
        <v>65</v>
      </c>
      <c r="N5" s="828"/>
      <c r="O5" s="828"/>
      <c r="P5" s="828"/>
      <c r="Q5" s="828"/>
      <c r="R5" s="829"/>
      <c r="S5" s="830" t="s">
        <v>84</v>
      </c>
      <c r="T5" s="826"/>
      <c r="U5" s="826"/>
      <c r="V5" s="826"/>
      <c r="W5" s="826"/>
      <c r="X5" s="831"/>
      <c r="Y5" s="684" t="s">
        <v>3</v>
      </c>
      <c r="Z5" s="529"/>
      <c r="AA5" s="529"/>
      <c r="AB5" s="529"/>
      <c r="AC5" s="529"/>
      <c r="AD5" s="530"/>
      <c r="AE5" s="685" t="s">
        <v>489</v>
      </c>
      <c r="AF5" s="685"/>
      <c r="AG5" s="685"/>
      <c r="AH5" s="685"/>
      <c r="AI5" s="685"/>
      <c r="AJ5" s="685"/>
      <c r="AK5" s="685"/>
      <c r="AL5" s="685"/>
      <c r="AM5" s="685"/>
      <c r="AN5" s="685"/>
      <c r="AO5" s="685"/>
      <c r="AP5" s="686"/>
      <c r="AQ5" s="687" t="s">
        <v>490</v>
      </c>
      <c r="AR5" s="688"/>
      <c r="AS5" s="688"/>
      <c r="AT5" s="688"/>
      <c r="AU5" s="688"/>
      <c r="AV5" s="688"/>
      <c r="AW5" s="688"/>
      <c r="AX5" s="689"/>
    </row>
    <row r="6" spans="1:50" ht="39" customHeight="1">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c r="A7" s="481" t="s">
        <v>22</v>
      </c>
      <c r="B7" s="482"/>
      <c r="C7" s="482"/>
      <c r="D7" s="482"/>
      <c r="E7" s="482"/>
      <c r="F7" s="483"/>
      <c r="G7" s="484" t="s">
        <v>483</v>
      </c>
      <c r="H7" s="485"/>
      <c r="I7" s="485"/>
      <c r="J7" s="485"/>
      <c r="K7" s="485"/>
      <c r="L7" s="485"/>
      <c r="M7" s="485"/>
      <c r="N7" s="485"/>
      <c r="O7" s="485"/>
      <c r="P7" s="485"/>
      <c r="Q7" s="485"/>
      <c r="R7" s="485"/>
      <c r="S7" s="485"/>
      <c r="T7" s="485"/>
      <c r="U7" s="485"/>
      <c r="V7" s="485"/>
      <c r="W7" s="485"/>
      <c r="X7" s="486"/>
      <c r="Y7" s="911" t="s">
        <v>433</v>
      </c>
      <c r="Z7" s="429"/>
      <c r="AA7" s="429"/>
      <c r="AB7" s="429"/>
      <c r="AC7" s="429"/>
      <c r="AD7" s="912"/>
      <c r="AE7" s="901" t="s">
        <v>531</v>
      </c>
      <c r="AF7" s="902"/>
      <c r="AG7" s="902"/>
      <c r="AH7" s="902"/>
      <c r="AI7" s="902"/>
      <c r="AJ7" s="902"/>
      <c r="AK7" s="902"/>
      <c r="AL7" s="902"/>
      <c r="AM7" s="902"/>
      <c r="AN7" s="902"/>
      <c r="AO7" s="902"/>
      <c r="AP7" s="902"/>
      <c r="AQ7" s="902"/>
      <c r="AR7" s="902"/>
      <c r="AS7" s="902"/>
      <c r="AT7" s="902"/>
      <c r="AU7" s="902"/>
      <c r="AV7" s="902"/>
      <c r="AW7" s="902"/>
      <c r="AX7" s="903"/>
    </row>
    <row r="8" spans="1:50" ht="53.25" customHeight="1">
      <c r="A8" s="481" t="s">
        <v>330</v>
      </c>
      <c r="B8" s="482"/>
      <c r="C8" s="482"/>
      <c r="D8" s="482"/>
      <c r="E8" s="482"/>
      <c r="F8" s="483"/>
      <c r="G8" s="930" t="str">
        <f>入力規則等!A28</f>
        <v>-</v>
      </c>
      <c r="H8" s="706"/>
      <c r="I8" s="706"/>
      <c r="J8" s="706"/>
      <c r="K8" s="706"/>
      <c r="L8" s="706"/>
      <c r="M8" s="706"/>
      <c r="N8" s="706"/>
      <c r="O8" s="706"/>
      <c r="P8" s="706"/>
      <c r="Q8" s="706"/>
      <c r="R8" s="706"/>
      <c r="S8" s="706"/>
      <c r="T8" s="706"/>
      <c r="U8" s="706"/>
      <c r="V8" s="706"/>
      <c r="W8" s="706"/>
      <c r="X8" s="931"/>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5" t="s">
        <v>23</v>
      </c>
      <c r="B9" s="836"/>
      <c r="C9" s="836"/>
      <c r="D9" s="836"/>
      <c r="E9" s="836"/>
      <c r="F9" s="836"/>
      <c r="G9" s="837" t="s">
        <v>527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c r="A10" s="646" t="s">
        <v>29</v>
      </c>
      <c r="B10" s="647"/>
      <c r="C10" s="647"/>
      <c r="D10" s="647"/>
      <c r="E10" s="647"/>
      <c r="F10" s="647"/>
      <c r="G10" s="740" t="s">
        <v>522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32" t="s">
        <v>24</v>
      </c>
      <c r="B12" s="933"/>
      <c r="C12" s="933"/>
      <c r="D12" s="933"/>
      <c r="E12" s="933"/>
      <c r="F12" s="934"/>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c r="A13" s="600"/>
      <c r="B13" s="601"/>
      <c r="C13" s="601"/>
      <c r="D13" s="601"/>
      <c r="E13" s="601"/>
      <c r="F13" s="602"/>
      <c r="G13" s="709" t="s">
        <v>6</v>
      </c>
      <c r="H13" s="710"/>
      <c r="I13" s="750" t="s">
        <v>7</v>
      </c>
      <c r="J13" s="751"/>
      <c r="K13" s="751"/>
      <c r="L13" s="751"/>
      <c r="M13" s="751"/>
      <c r="N13" s="751"/>
      <c r="O13" s="752"/>
      <c r="P13" s="643">
        <v>30</v>
      </c>
      <c r="Q13" s="644"/>
      <c r="R13" s="644"/>
      <c r="S13" s="644"/>
      <c r="T13" s="644"/>
      <c r="U13" s="644"/>
      <c r="V13" s="645"/>
      <c r="W13" s="643">
        <v>33</v>
      </c>
      <c r="X13" s="644"/>
      <c r="Y13" s="644"/>
      <c r="Z13" s="644"/>
      <c r="AA13" s="644"/>
      <c r="AB13" s="644"/>
      <c r="AC13" s="645"/>
      <c r="AD13" s="643">
        <v>39</v>
      </c>
      <c r="AE13" s="644"/>
      <c r="AF13" s="644"/>
      <c r="AG13" s="644"/>
      <c r="AH13" s="644"/>
      <c r="AI13" s="644"/>
      <c r="AJ13" s="645"/>
      <c r="AK13" s="643">
        <v>46</v>
      </c>
      <c r="AL13" s="644"/>
      <c r="AM13" s="644"/>
      <c r="AN13" s="644"/>
      <c r="AO13" s="644"/>
      <c r="AP13" s="644"/>
      <c r="AQ13" s="645"/>
      <c r="AR13" s="908"/>
      <c r="AS13" s="909"/>
      <c r="AT13" s="909"/>
      <c r="AU13" s="909"/>
      <c r="AV13" s="909"/>
      <c r="AW13" s="909"/>
      <c r="AX13" s="910"/>
    </row>
    <row r="14" spans="1:50" ht="21" customHeight="1">
      <c r="A14" s="600"/>
      <c r="B14" s="601"/>
      <c r="C14" s="601"/>
      <c r="D14" s="601"/>
      <c r="E14" s="601"/>
      <c r="F14" s="602"/>
      <c r="G14" s="711"/>
      <c r="H14" s="712"/>
      <c r="I14" s="697" t="s">
        <v>8</v>
      </c>
      <c r="J14" s="748"/>
      <c r="K14" s="748"/>
      <c r="L14" s="748"/>
      <c r="M14" s="748"/>
      <c r="N14" s="748"/>
      <c r="O14" s="749"/>
      <c r="P14" s="643" t="s">
        <v>482</v>
      </c>
      <c r="Q14" s="644"/>
      <c r="R14" s="644"/>
      <c r="S14" s="644"/>
      <c r="T14" s="644"/>
      <c r="U14" s="644"/>
      <c r="V14" s="645"/>
      <c r="W14" s="643" t="s">
        <v>482</v>
      </c>
      <c r="X14" s="644"/>
      <c r="Y14" s="644"/>
      <c r="Z14" s="644"/>
      <c r="AA14" s="644"/>
      <c r="AB14" s="644"/>
      <c r="AC14" s="645"/>
      <c r="AD14" s="643" t="s">
        <v>482</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c r="A15" s="600"/>
      <c r="B15" s="601"/>
      <c r="C15" s="601"/>
      <c r="D15" s="601"/>
      <c r="E15" s="601"/>
      <c r="F15" s="602"/>
      <c r="G15" s="711"/>
      <c r="H15" s="712"/>
      <c r="I15" s="697" t="s">
        <v>50</v>
      </c>
      <c r="J15" s="698"/>
      <c r="K15" s="698"/>
      <c r="L15" s="698"/>
      <c r="M15" s="698"/>
      <c r="N15" s="698"/>
      <c r="O15" s="699"/>
      <c r="P15" s="643" t="s">
        <v>482</v>
      </c>
      <c r="Q15" s="644"/>
      <c r="R15" s="644"/>
      <c r="S15" s="644"/>
      <c r="T15" s="644"/>
      <c r="U15" s="644"/>
      <c r="V15" s="645"/>
      <c r="W15" s="643" t="s">
        <v>482</v>
      </c>
      <c r="X15" s="644"/>
      <c r="Y15" s="644"/>
      <c r="Z15" s="644"/>
      <c r="AA15" s="644"/>
      <c r="AB15" s="644"/>
      <c r="AC15" s="645"/>
      <c r="AD15" s="643" t="s">
        <v>482</v>
      </c>
      <c r="AE15" s="644"/>
      <c r="AF15" s="644"/>
      <c r="AG15" s="644"/>
      <c r="AH15" s="644"/>
      <c r="AI15" s="644"/>
      <c r="AJ15" s="645"/>
      <c r="AK15" s="643" t="s">
        <v>482</v>
      </c>
      <c r="AL15" s="644"/>
      <c r="AM15" s="644"/>
      <c r="AN15" s="644"/>
      <c r="AO15" s="644"/>
      <c r="AP15" s="644"/>
      <c r="AQ15" s="645"/>
      <c r="AR15" s="643"/>
      <c r="AS15" s="644"/>
      <c r="AT15" s="644"/>
      <c r="AU15" s="644"/>
      <c r="AV15" s="644"/>
      <c r="AW15" s="644"/>
      <c r="AX15" s="792"/>
    </row>
    <row r="16" spans="1:50" ht="21" customHeight="1">
      <c r="A16" s="600"/>
      <c r="B16" s="601"/>
      <c r="C16" s="601"/>
      <c r="D16" s="601"/>
      <c r="E16" s="601"/>
      <c r="F16" s="602"/>
      <c r="G16" s="711"/>
      <c r="H16" s="712"/>
      <c r="I16" s="697" t="s">
        <v>51</v>
      </c>
      <c r="J16" s="698"/>
      <c r="K16" s="698"/>
      <c r="L16" s="698"/>
      <c r="M16" s="698"/>
      <c r="N16" s="698"/>
      <c r="O16" s="699"/>
      <c r="P16" s="643" t="s">
        <v>482</v>
      </c>
      <c r="Q16" s="644"/>
      <c r="R16" s="644"/>
      <c r="S16" s="644"/>
      <c r="T16" s="644"/>
      <c r="U16" s="644"/>
      <c r="V16" s="645"/>
      <c r="W16" s="643" t="s">
        <v>482</v>
      </c>
      <c r="X16" s="644"/>
      <c r="Y16" s="644"/>
      <c r="Z16" s="644"/>
      <c r="AA16" s="644"/>
      <c r="AB16" s="644"/>
      <c r="AC16" s="645"/>
      <c r="AD16" s="643" t="s">
        <v>482</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t="s">
        <v>482</v>
      </c>
      <c r="X17" s="644"/>
      <c r="Y17" s="644"/>
      <c r="Z17" s="644"/>
      <c r="AA17" s="644"/>
      <c r="AB17" s="644"/>
      <c r="AC17" s="645"/>
      <c r="AD17" s="643" t="s">
        <v>482</v>
      </c>
      <c r="AE17" s="644"/>
      <c r="AF17" s="644"/>
      <c r="AG17" s="644"/>
      <c r="AH17" s="644"/>
      <c r="AI17" s="644"/>
      <c r="AJ17" s="645"/>
      <c r="AK17" s="643"/>
      <c r="AL17" s="644"/>
      <c r="AM17" s="644"/>
      <c r="AN17" s="644"/>
      <c r="AO17" s="644"/>
      <c r="AP17" s="644"/>
      <c r="AQ17" s="645"/>
      <c r="AR17" s="906"/>
      <c r="AS17" s="906"/>
      <c r="AT17" s="906"/>
      <c r="AU17" s="906"/>
      <c r="AV17" s="906"/>
      <c r="AW17" s="906"/>
      <c r="AX17" s="907"/>
    </row>
    <row r="18" spans="1:50" ht="24.75" customHeight="1">
      <c r="A18" s="600"/>
      <c r="B18" s="601"/>
      <c r="C18" s="601"/>
      <c r="D18" s="601"/>
      <c r="E18" s="601"/>
      <c r="F18" s="602"/>
      <c r="G18" s="713"/>
      <c r="H18" s="714"/>
      <c r="I18" s="702" t="s">
        <v>20</v>
      </c>
      <c r="J18" s="703"/>
      <c r="K18" s="703"/>
      <c r="L18" s="703"/>
      <c r="M18" s="703"/>
      <c r="N18" s="703"/>
      <c r="O18" s="704"/>
      <c r="P18" s="864">
        <f>SUM(P13:V17)</f>
        <v>30</v>
      </c>
      <c r="Q18" s="865"/>
      <c r="R18" s="865"/>
      <c r="S18" s="865"/>
      <c r="T18" s="865"/>
      <c r="U18" s="865"/>
      <c r="V18" s="866"/>
      <c r="W18" s="864">
        <f>SUM(W13:AC17)</f>
        <v>33</v>
      </c>
      <c r="X18" s="865"/>
      <c r="Y18" s="865"/>
      <c r="Z18" s="865"/>
      <c r="AA18" s="865"/>
      <c r="AB18" s="865"/>
      <c r="AC18" s="866"/>
      <c r="AD18" s="864">
        <f>SUM(AD13:AJ17)</f>
        <v>39</v>
      </c>
      <c r="AE18" s="865"/>
      <c r="AF18" s="865"/>
      <c r="AG18" s="865"/>
      <c r="AH18" s="865"/>
      <c r="AI18" s="865"/>
      <c r="AJ18" s="866"/>
      <c r="AK18" s="864">
        <f>SUM(AK13:AQ17)</f>
        <v>46</v>
      </c>
      <c r="AL18" s="865"/>
      <c r="AM18" s="865"/>
      <c r="AN18" s="865"/>
      <c r="AO18" s="865"/>
      <c r="AP18" s="865"/>
      <c r="AQ18" s="866"/>
      <c r="AR18" s="864">
        <f>SUM(AR13:AX17)</f>
        <v>0</v>
      </c>
      <c r="AS18" s="865"/>
      <c r="AT18" s="865"/>
      <c r="AU18" s="865"/>
      <c r="AV18" s="865"/>
      <c r="AW18" s="865"/>
      <c r="AX18" s="867"/>
    </row>
    <row r="19" spans="1:50" ht="24.75" customHeight="1">
      <c r="A19" s="600"/>
      <c r="B19" s="601"/>
      <c r="C19" s="601"/>
      <c r="D19" s="601"/>
      <c r="E19" s="601"/>
      <c r="F19" s="602"/>
      <c r="G19" s="862" t="s">
        <v>9</v>
      </c>
      <c r="H19" s="863"/>
      <c r="I19" s="863"/>
      <c r="J19" s="863"/>
      <c r="K19" s="863"/>
      <c r="L19" s="863"/>
      <c r="M19" s="863"/>
      <c r="N19" s="863"/>
      <c r="O19" s="863"/>
      <c r="P19" s="643">
        <v>30</v>
      </c>
      <c r="Q19" s="644"/>
      <c r="R19" s="644"/>
      <c r="S19" s="644"/>
      <c r="T19" s="644"/>
      <c r="U19" s="644"/>
      <c r="V19" s="645"/>
      <c r="W19" s="643">
        <v>32</v>
      </c>
      <c r="X19" s="644"/>
      <c r="Y19" s="644"/>
      <c r="Z19" s="644"/>
      <c r="AA19" s="644"/>
      <c r="AB19" s="644"/>
      <c r="AC19" s="645"/>
      <c r="AD19" s="643">
        <v>38</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c r="A20" s="600"/>
      <c r="B20" s="601"/>
      <c r="C20" s="601"/>
      <c r="D20" s="601"/>
      <c r="E20" s="601"/>
      <c r="F20" s="602"/>
      <c r="G20" s="862" t="s">
        <v>10</v>
      </c>
      <c r="H20" s="863"/>
      <c r="I20" s="863"/>
      <c r="J20" s="863"/>
      <c r="K20" s="863"/>
      <c r="L20" s="863"/>
      <c r="M20" s="863"/>
      <c r="N20" s="863"/>
      <c r="O20" s="863"/>
      <c r="P20" s="304">
        <f>IF(P18=0, "-", SUM(P19)/P18)</f>
        <v>1</v>
      </c>
      <c r="Q20" s="304"/>
      <c r="R20" s="304"/>
      <c r="S20" s="304"/>
      <c r="T20" s="304"/>
      <c r="U20" s="304"/>
      <c r="V20" s="304"/>
      <c r="W20" s="304">
        <f>IF(W18=0, "-", SUM(W19)/W18)</f>
        <v>0.96969696969696972</v>
      </c>
      <c r="X20" s="304"/>
      <c r="Y20" s="304"/>
      <c r="Z20" s="304"/>
      <c r="AA20" s="304"/>
      <c r="AB20" s="304"/>
      <c r="AC20" s="304"/>
      <c r="AD20" s="304">
        <f>IF(AD18=0, "-", SUM(AD19)/AD18)</f>
        <v>0.97435897435897434</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c r="A21" s="835"/>
      <c r="B21" s="836"/>
      <c r="C21" s="836"/>
      <c r="D21" s="836"/>
      <c r="E21" s="836"/>
      <c r="F21" s="935"/>
      <c r="G21" s="302" t="s">
        <v>398</v>
      </c>
      <c r="H21" s="303"/>
      <c r="I21" s="303"/>
      <c r="J21" s="303"/>
      <c r="K21" s="303"/>
      <c r="L21" s="303"/>
      <c r="M21" s="303"/>
      <c r="N21" s="303"/>
      <c r="O21" s="303"/>
      <c r="P21" s="304">
        <f>IF(P19=0, "-", SUM(P19)/SUM(P13,P14))</f>
        <v>1</v>
      </c>
      <c r="Q21" s="304"/>
      <c r="R21" s="304"/>
      <c r="S21" s="304"/>
      <c r="T21" s="304"/>
      <c r="U21" s="304"/>
      <c r="V21" s="304"/>
      <c r="W21" s="304">
        <f>IF(W19=0, "-", SUM(W19)/SUM(W13,W14))</f>
        <v>0.96969696969696972</v>
      </c>
      <c r="X21" s="304"/>
      <c r="Y21" s="304"/>
      <c r="Z21" s="304"/>
      <c r="AA21" s="304"/>
      <c r="AB21" s="304"/>
      <c r="AC21" s="304"/>
      <c r="AD21" s="304">
        <f>IF(AD19=0, "-", SUM(AD19)/SUM(AD13,AD14))</f>
        <v>0.97435897435897434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c r="A22" s="953" t="s">
        <v>469</v>
      </c>
      <c r="B22" s="954"/>
      <c r="C22" s="954"/>
      <c r="D22" s="954"/>
      <c r="E22" s="954"/>
      <c r="F22" s="955"/>
      <c r="G22" s="940" t="s">
        <v>378</v>
      </c>
      <c r="H22" s="208"/>
      <c r="I22" s="208"/>
      <c r="J22" s="208"/>
      <c r="K22" s="208"/>
      <c r="L22" s="208"/>
      <c r="M22" s="208"/>
      <c r="N22" s="208"/>
      <c r="O22" s="209"/>
      <c r="P22" s="925" t="s">
        <v>438</v>
      </c>
      <c r="Q22" s="208"/>
      <c r="R22" s="208"/>
      <c r="S22" s="208"/>
      <c r="T22" s="208"/>
      <c r="U22" s="208"/>
      <c r="V22" s="209"/>
      <c r="W22" s="925" t="s">
        <v>434</v>
      </c>
      <c r="X22" s="208"/>
      <c r="Y22" s="208"/>
      <c r="Z22" s="208"/>
      <c r="AA22" s="208"/>
      <c r="AB22" s="208"/>
      <c r="AC22" s="209"/>
      <c r="AD22" s="925"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c r="A23" s="956"/>
      <c r="B23" s="957"/>
      <c r="C23" s="957"/>
      <c r="D23" s="957"/>
      <c r="E23" s="957"/>
      <c r="F23" s="958"/>
      <c r="G23" s="941" t="s">
        <v>484</v>
      </c>
      <c r="H23" s="942"/>
      <c r="I23" s="942"/>
      <c r="J23" s="942"/>
      <c r="K23" s="942"/>
      <c r="L23" s="942"/>
      <c r="M23" s="942"/>
      <c r="N23" s="942"/>
      <c r="O23" s="943"/>
      <c r="P23" s="908">
        <v>46</v>
      </c>
      <c r="Q23" s="909"/>
      <c r="R23" s="909"/>
      <c r="S23" s="909"/>
      <c r="T23" s="909"/>
      <c r="U23" s="909"/>
      <c r="V23" s="926"/>
      <c r="W23" s="908"/>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c r="A24" s="956"/>
      <c r="B24" s="957"/>
      <c r="C24" s="957"/>
      <c r="D24" s="957"/>
      <c r="E24" s="957"/>
      <c r="F24" s="958"/>
      <c r="G24" s="944"/>
      <c r="H24" s="945"/>
      <c r="I24" s="945"/>
      <c r="J24" s="945"/>
      <c r="K24" s="945"/>
      <c r="L24" s="945"/>
      <c r="M24" s="945"/>
      <c r="N24" s="945"/>
      <c r="O24" s="946"/>
      <c r="P24" s="643"/>
      <c r="Q24" s="644"/>
      <c r="R24" s="644"/>
      <c r="S24" s="644"/>
      <c r="T24" s="644"/>
      <c r="U24" s="644"/>
      <c r="V24" s="645"/>
      <c r="W24" s="643"/>
      <c r="X24" s="644"/>
      <c r="Y24" s="644"/>
      <c r="Z24" s="644"/>
      <c r="AA24" s="644"/>
      <c r="AB24" s="644"/>
      <c r="AC24" s="645"/>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c r="A25" s="956"/>
      <c r="B25" s="957"/>
      <c r="C25" s="957"/>
      <c r="D25" s="957"/>
      <c r="E25" s="957"/>
      <c r="F25" s="958"/>
      <c r="G25" s="944"/>
      <c r="H25" s="945"/>
      <c r="I25" s="945"/>
      <c r="J25" s="945"/>
      <c r="K25" s="945"/>
      <c r="L25" s="945"/>
      <c r="M25" s="945"/>
      <c r="N25" s="945"/>
      <c r="O25" s="946"/>
      <c r="P25" s="643"/>
      <c r="Q25" s="644"/>
      <c r="R25" s="644"/>
      <c r="S25" s="644"/>
      <c r="T25" s="644"/>
      <c r="U25" s="644"/>
      <c r="V25" s="645"/>
      <c r="W25" s="643"/>
      <c r="X25" s="644"/>
      <c r="Y25" s="644"/>
      <c r="Z25" s="644"/>
      <c r="AA25" s="644"/>
      <c r="AB25" s="644"/>
      <c r="AC25" s="645"/>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c r="A26" s="956"/>
      <c r="B26" s="957"/>
      <c r="C26" s="957"/>
      <c r="D26" s="957"/>
      <c r="E26" s="957"/>
      <c r="F26" s="958"/>
      <c r="G26" s="944"/>
      <c r="H26" s="945"/>
      <c r="I26" s="945"/>
      <c r="J26" s="945"/>
      <c r="K26" s="945"/>
      <c r="L26" s="945"/>
      <c r="M26" s="945"/>
      <c r="N26" s="945"/>
      <c r="O26" s="946"/>
      <c r="P26" s="643"/>
      <c r="Q26" s="644"/>
      <c r="R26" s="644"/>
      <c r="S26" s="644"/>
      <c r="T26" s="644"/>
      <c r="U26" s="644"/>
      <c r="V26" s="645"/>
      <c r="W26" s="643"/>
      <c r="X26" s="644"/>
      <c r="Y26" s="644"/>
      <c r="Z26" s="644"/>
      <c r="AA26" s="644"/>
      <c r="AB26" s="644"/>
      <c r="AC26" s="645"/>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c r="A27" s="956"/>
      <c r="B27" s="957"/>
      <c r="C27" s="957"/>
      <c r="D27" s="957"/>
      <c r="E27" s="957"/>
      <c r="F27" s="958"/>
      <c r="G27" s="944"/>
      <c r="H27" s="945"/>
      <c r="I27" s="945"/>
      <c r="J27" s="945"/>
      <c r="K27" s="945"/>
      <c r="L27" s="945"/>
      <c r="M27" s="945"/>
      <c r="N27" s="945"/>
      <c r="O27" s="946"/>
      <c r="P27" s="643"/>
      <c r="Q27" s="644"/>
      <c r="R27" s="644"/>
      <c r="S27" s="644"/>
      <c r="T27" s="644"/>
      <c r="U27" s="644"/>
      <c r="V27" s="645"/>
      <c r="W27" s="643"/>
      <c r="X27" s="644"/>
      <c r="Y27" s="644"/>
      <c r="Z27" s="644"/>
      <c r="AA27" s="644"/>
      <c r="AB27" s="644"/>
      <c r="AC27" s="645"/>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c r="A28" s="956"/>
      <c r="B28" s="957"/>
      <c r="C28" s="957"/>
      <c r="D28" s="957"/>
      <c r="E28" s="957"/>
      <c r="F28" s="958"/>
      <c r="G28" s="947" t="s">
        <v>382</v>
      </c>
      <c r="H28" s="948"/>
      <c r="I28" s="948"/>
      <c r="J28" s="948"/>
      <c r="K28" s="948"/>
      <c r="L28" s="948"/>
      <c r="M28" s="948"/>
      <c r="N28" s="948"/>
      <c r="O28" s="949"/>
      <c r="P28" s="864">
        <f>P29-SUM(P23:P27)</f>
        <v>0</v>
      </c>
      <c r="Q28" s="865"/>
      <c r="R28" s="865"/>
      <c r="S28" s="865"/>
      <c r="T28" s="865"/>
      <c r="U28" s="865"/>
      <c r="V28" s="866"/>
      <c r="W28" s="864">
        <f>W29-SUM(W23:W27)</f>
        <v>0</v>
      </c>
      <c r="X28" s="865"/>
      <c r="Y28" s="865"/>
      <c r="Z28" s="865"/>
      <c r="AA28" s="865"/>
      <c r="AB28" s="865"/>
      <c r="AC28" s="866"/>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c r="A29" s="959"/>
      <c r="B29" s="960"/>
      <c r="C29" s="960"/>
      <c r="D29" s="960"/>
      <c r="E29" s="960"/>
      <c r="F29" s="961"/>
      <c r="G29" s="950" t="s">
        <v>379</v>
      </c>
      <c r="H29" s="951"/>
      <c r="I29" s="951"/>
      <c r="J29" s="951"/>
      <c r="K29" s="951"/>
      <c r="L29" s="951"/>
      <c r="M29" s="951"/>
      <c r="N29" s="951"/>
      <c r="O29" s="952"/>
      <c r="P29" s="643">
        <f>AK13</f>
        <v>46</v>
      </c>
      <c r="Q29" s="644"/>
      <c r="R29" s="644"/>
      <c r="S29" s="644"/>
      <c r="T29" s="644"/>
      <c r="U29" s="644"/>
      <c r="V29" s="645"/>
      <c r="W29" s="922">
        <f>AR13</f>
        <v>0</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4" t="s">
        <v>445</v>
      </c>
      <c r="AN30" s="904"/>
      <c r="AO30" s="904"/>
      <c r="AP30" s="844"/>
      <c r="AQ30" s="753" t="s">
        <v>306</v>
      </c>
      <c r="AR30" s="754"/>
      <c r="AS30" s="754"/>
      <c r="AT30" s="755"/>
      <c r="AU30" s="760" t="s">
        <v>252</v>
      </c>
      <c r="AV30" s="760"/>
      <c r="AW30" s="760"/>
      <c r="AX30" s="905"/>
    </row>
    <row r="31" spans="1:50" ht="18.75" customHeight="1">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506</v>
      </c>
      <c r="AR31" s="186"/>
      <c r="AS31" s="119" t="s">
        <v>307</v>
      </c>
      <c r="AT31" s="120"/>
      <c r="AU31" s="185">
        <v>33</v>
      </c>
      <c r="AV31" s="185"/>
      <c r="AW31" s="384" t="s">
        <v>296</v>
      </c>
      <c r="AX31" s="385"/>
    </row>
    <row r="32" spans="1:50" ht="33" customHeight="1">
      <c r="A32" s="389"/>
      <c r="B32" s="387"/>
      <c r="C32" s="387"/>
      <c r="D32" s="387"/>
      <c r="E32" s="387"/>
      <c r="F32" s="388"/>
      <c r="G32" s="550" t="s">
        <v>491</v>
      </c>
      <c r="H32" s="551"/>
      <c r="I32" s="551"/>
      <c r="J32" s="551"/>
      <c r="K32" s="551"/>
      <c r="L32" s="551"/>
      <c r="M32" s="551"/>
      <c r="N32" s="551"/>
      <c r="O32" s="552"/>
      <c r="P32" s="91" t="s">
        <v>492</v>
      </c>
      <c r="Q32" s="91"/>
      <c r="R32" s="91"/>
      <c r="S32" s="91"/>
      <c r="T32" s="91"/>
      <c r="U32" s="91"/>
      <c r="V32" s="91"/>
      <c r="W32" s="91"/>
      <c r="X32" s="92"/>
      <c r="Y32" s="457" t="s">
        <v>12</v>
      </c>
      <c r="Z32" s="517"/>
      <c r="AA32" s="518"/>
      <c r="AB32" s="447" t="s">
        <v>494</v>
      </c>
      <c r="AC32" s="447"/>
      <c r="AD32" s="447"/>
      <c r="AE32" s="204">
        <v>32</v>
      </c>
      <c r="AF32" s="205"/>
      <c r="AG32" s="205"/>
      <c r="AH32" s="205"/>
      <c r="AI32" s="204">
        <v>80</v>
      </c>
      <c r="AJ32" s="205"/>
      <c r="AK32" s="205"/>
      <c r="AL32" s="205"/>
      <c r="AM32" s="204">
        <f>108+13</f>
        <v>121</v>
      </c>
      <c r="AN32" s="205"/>
      <c r="AO32" s="205"/>
      <c r="AP32" s="205"/>
      <c r="AQ32" s="326" t="s">
        <v>506</v>
      </c>
      <c r="AR32" s="193"/>
      <c r="AS32" s="193"/>
      <c r="AT32" s="327"/>
      <c r="AU32" s="205" t="s">
        <v>506</v>
      </c>
      <c r="AV32" s="205"/>
      <c r="AW32" s="205"/>
      <c r="AX32" s="207"/>
    </row>
    <row r="33" spans="1:50" ht="33" customHeight="1">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494</v>
      </c>
      <c r="AC33" s="509"/>
      <c r="AD33" s="509"/>
      <c r="AE33" s="204" t="s">
        <v>482</v>
      </c>
      <c r="AF33" s="205"/>
      <c r="AG33" s="205"/>
      <c r="AH33" s="205"/>
      <c r="AI33" s="204">
        <v>70</v>
      </c>
      <c r="AJ33" s="205"/>
      <c r="AK33" s="205"/>
      <c r="AL33" s="205"/>
      <c r="AM33" s="204">
        <v>100</v>
      </c>
      <c r="AN33" s="205"/>
      <c r="AO33" s="205"/>
      <c r="AP33" s="205"/>
      <c r="AQ33" s="326" t="s">
        <v>506</v>
      </c>
      <c r="AR33" s="193"/>
      <c r="AS33" s="193"/>
      <c r="AT33" s="327"/>
      <c r="AU33" s="205">
        <v>150</v>
      </c>
      <c r="AV33" s="205"/>
      <c r="AW33" s="205"/>
      <c r="AX33" s="207"/>
    </row>
    <row r="34" spans="1:50" ht="33" customHeight="1">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506</v>
      </c>
      <c r="AF34" s="205"/>
      <c r="AG34" s="205"/>
      <c r="AH34" s="205"/>
      <c r="AI34" s="204">
        <v>114</v>
      </c>
      <c r="AJ34" s="205"/>
      <c r="AK34" s="205"/>
      <c r="AL34" s="205"/>
      <c r="AM34" s="204">
        <f>AM32/AM33*100</f>
        <v>121</v>
      </c>
      <c r="AN34" s="205"/>
      <c r="AO34" s="205"/>
      <c r="AP34" s="205"/>
      <c r="AQ34" s="326" t="s">
        <v>506</v>
      </c>
      <c r="AR34" s="193"/>
      <c r="AS34" s="193"/>
      <c r="AT34" s="327"/>
      <c r="AU34" s="205" t="s">
        <v>506</v>
      </c>
      <c r="AV34" s="205"/>
      <c r="AW34" s="205"/>
      <c r="AX34" s="207"/>
    </row>
    <row r="35" spans="1:50" ht="23.25" customHeight="1">
      <c r="A35" s="212" t="s">
        <v>423</v>
      </c>
      <c r="B35" s="213"/>
      <c r="C35" s="213"/>
      <c r="D35" s="213"/>
      <c r="E35" s="213"/>
      <c r="F35" s="214"/>
      <c r="G35" s="218" t="s">
        <v>495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9"/>
    </row>
    <row r="38" spans="1:50" ht="18.75" hidden="1" customHeight="1">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9"/>
    </row>
    <row r="45" spans="1:50" ht="18.75" hidden="1" customHeight="1">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3" t="s">
        <v>252</v>
      </c>
      <c r="AV51" s="913"/>
      <c r="AW51" s="913"/>
      <c r="AX51" s="914"/>
    </row>
    <row r="52" spans="1:50" ht="18.75" hidden="1" customHeight="1">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3" t="s">
        <v>252</v>
      </c>
      <c r="AV58" s="913"/>
      <c r="AW58" s="913"/>
      <c r="AX58" s="914"/>
    </row>
    <row r="59" spans="1:50" ht="18.75" hidden="1" customHeight="1">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6"/>
    </row>
    <row r="80" spans="1:50" ht="18.75" hidden="1" customHeight="1">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c r="A101" s="408"/>
      <c r="B101" s="409"/>
      <c r="C101" s="409"/>
      <c r="D101" s="409"/>
      <c r="E101" s="409"/>
      <c r="F101" s="410"/>
      <c r="G101" s="91" t="s">
        <v>532</v>
      </c>
      <c r="H101" s="91"/>
      <c r="I101" s="91"/>
      <c r="J101" s="91"/>
      <c r="K101" s="91"/>
      <c r="L101" s="91"/>
      <c r="M101" s="91"/>
      <c r="N101" s="91"/>
      <c r="O101" s="91"/>
      <c r="P101" s="91"/>
      <c r="Q101" s="91"/>
      <c r="R101" s="91"/>
      <c r="S101" s="91"/>
      <c r="T101" s="91"/>
      <c r="U101" s="91"/>
      <c r="V101" s="91"/>
      <c r="W101" s="91"/>
      <c r="X101" s="92"/>
      <c r="Y101" s="528" t="s">
        <v>54</v>
      </c>
      <c r="Z101" s="529"/>
      <c r="AA101" s="530"/>
      <c r="AB101" s="447" t="s">
        <v>493</v>
      </c>
      <c r="AC101" s="447"/>
      <c r="AD101" s="447"/>
      <c r="AE101" s="204">
        <v>3</v>
      </c>
      <c r="AF101" s="205"/>
      <c r="AG101" s="205"/>
      <c r="AH101" s="206"/>
      <c r="AI101" s="204">
        <v>9</v>
      </c>
      <c r="AJ101" s="205"/>
      <c r="AK101" s="205"/>
      <c r="AL101" s="206"/>
      <c r="AM101" s="204">
        <v>9</v>
      </c>
      <c r="AN101" s="205"/>
      <c r="AO101" s="205"/>
      <c r="AP101" s="206"/>
      <c r="AQ101" s="204">
        <v>10</v>
      </c>
      <c r="AR101" s="205"/>
      <c r="AS101" s="205"/>
      <c r="AT101" s="206"/>
      <c r="AU101" s="204" t="s">
        <v>506</v>
      </c>
      <c r="AV101" s="205"/>
      <c r="AW101" s="205"/>
      <c r="AX101" s="206"/>
    </row>
    <row r="102" spans="1:60" ht="23.25" customHeight="1">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493</v>
      </c>
      <c r="AC102" s="447"/>
      <c r="AD102" s="447"/>
      <c r="AE102" s="404">
        <v>3</v>
      </c>
      <c r="AF102" s="404"/>
      <c r="AG102" s="404"/>
      <c r="AH102" s="404"/>
      <c r="AI102" s="404">
        <v>9</v>
      </c>
      <c r="AJ102" s="404"/>
      <c r="AK102" s="404"/>
      <c r="AL102" s="404"/>
      <c r="AM102" s="404">
        <v>9</v>
      </c>
      <c r="AN102" s="404"/>
      <c r="AO102" s="404"/>
      <c r="AP102" s="404"/>
      <c r="AQ102" s="259">
        <v>10</v>
      </c>
      <c r="AR102" s="260"/>
      <c r="AS102" s="260"/>
      <c r="AT102" s="305"/>
      <c r="AU102" s="259" t="s">
        <v>506</v>
      </c>
      <c r="AV102" s="260"/>
      <c r="AW102" s="260"/>
      <c r="AX102" s="305"/>
    </row>
    <row r="103" spans="1:60" ht="31.5" hidden="1" customHeight="1">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c r="A116" s="425"/>
      <c r="B116" s="426"/>
      <c r="C116" s="426"/>
      <c r="D116" s="426"/>
      <c r="E116" s="426"/>
      <c r="F116" s="427"/>
      <c r="G116" s="379" t="s">
        <v>496</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497</v>
      </c>
      <c r="AC116" s="449"/>
      <c r="AD116" s="450"/>
      <c r="AE116" s="404">
        <v>6.7</v>
      </c>
      <c r="AF116" s="404"/>
      <c r="AG116" s="404"/>
      <c r="AH116" s="404"/>
      <c r="AI116" s="404">
        <v>3</v>
      </c>
      <c r="AJ116" s="404"/>
      <c r="AK116" s="404"/>
      <c r="AL116" s="404"/>
      <c r="AM116" s="404">
        <f>38/9</f>
        <v>4.2222222222222223</v>
      </c>
      <c r="AN116" s="404"/>
      <c r="AO116" s="404"/>
      <c r="AP116" s="404"/>
      <c r="AQ116" s="204">
        <f>41/10</f>
        <v>4.0999999999999996</v>
      </c>
      <c r="AR116" s="205"/>
      <c r="AS116" s="205"/>
      <c r="AT116" s="205"/>
      <c r="AU116" s="205"/>
      <c r="AV116" s="205"/>
      <c r="AW116" s="205"/>
      <c r="AX116" s="207"/>
    </row>
    <row r="117" spans="1:50" ht="46.5" customHeight="1" thickBot="1">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498</v>
      </c>
      <c r="AC117" s="459"/>
      <c r="AD117" s="460"/>
      <c r="AE117" s="537" t="s">
        <v>499</v>
      </c>
      <c r="AF117" s="537"/>
      <c r="AG117" s="537"/>
      <c r="AH117" s="537"/>
      <c r="AI117" s="537" t="s">
        <v>500</v>
      </c>
      <c r="AJ117" s="537"/>
      <c r="AK117" s="537"/>
      <c r="AL117" s="537"/>
      <c r="AM117" s="537" t="s">
        <v>525</v>
      </c>
      <c r="AN117" s="537"/>
      <c r="AO117" s="537"/>
      <c r="AP117" s="537"/>
      <c r="AQ117" s="537" t="s">
        <v>507</v>
      </c>
      <c r="AR117" s="537"/>
      <c r="AS117" s="537"/>
      <c r="AT117" s="537"/>
      <c r="AU117" s="537"/>
      <c r="AV117" s="537"/>
      <c r="AW117" s="537"/>
      <c r="AX117" s="538"/>
    </row>
    <row r="118" spans="1:50" ht="23.25" hidden="1" customHeight="1">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c r="A119" s="425"/>
      <c r="B119" s="426"/>
      <c r="C119" s="426"/>
      <c r="D119" s="426"/>
      <c r="E119" s="426"/>
      <c r="F119" s="427"/>
      <c r="G119" s="379"/>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thickBot="1">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c r="A130" s="174" t="s">
        <v>475</v>
      </c>
      <c r="B130" s="171"/>
      <c r="C130" s="170" t="s">
        <v>310</v>
      </c>
      <c r="D130" s="171"/>
      <c r="E130" s="155" t="s">
        <v>339</v>
      </c>
      <c r="F130" s="156"/>
      <c r="G130" s="157" t="s">
        <v>486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c r="A131" s="175"/>
      <c r="B131" s="172"/>
      <c r="C131" s="166"/>
      <c r="D131" s="172"/>
      <c r="E131" s="160" t="s">
        <v>338</v>
      </c>
      <c r="F131" s="161"/>
      <c r="G131" s="96" t="s">
        <v>487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c r="A134" s="175"/>
      <c r="B134" s="172"/>
      <c r="C134" s="166"/>
      <c r="D134" s="172"/>
      <c r="E134" s="166"/>
      <c r="F134" s="167"/>
      <c r="G134" s="90" t="s">
        <v>483</v>
      </c>
      <c r="H134" s="91"/>
      <c r="I134" s="91"/>
      <c r="J134" s="91"/>
      <c r="K134" s="91"/>
      <c r="L134" s="91"/>
      <c r="M134" s="91"/>
      <c r="N134" s="91"/>
      <c r="O134" s="91"/>
      <c r="P134" s="91"/>
      <c r="Q134" s="91"/>
      <c r="R134" s="91"/>
      <c r="S134" s="91"/>
      <c r="T134" s="91"/>
      <c r="U134" s="91"/>
      <c r="V134" s="91"/>
      <c r="W134" s="91"/>
      <c r="X134" s="92"/>
      <c r="Y134" s="187" t="s">
        <v>321</v>
      </c>
      <c r="Z134" s="188"/>
      <c r="AA134" s="189"/>
      <c r="AB134" s="190" t="s">
        <v>483</v>
      </c>
      <c r="AC134" s="191"/>
      <c r="AD134" s="191"/>
      <c r="AE134" s="192" t="s">
        <v>483</v>
      </c>
      <c r="AF134" s="193"/>
      <c r="AG134" s="193"/>
      <c r="AH134" s="193"/>
      <c r="AI134" s="192" t="s">
        <v>482</v>
      </c>
      <c r="AJ134" s="193"/>
      <c r="AK134" s="193"/>
      <c r="AL134" s="193"/>
      <c r="AM134" s="192" t="s">
        <v>482</v>
      </c>
      <c r="AN134" s="193"/>
      <c r="AO134" s="193"/>
      <c r="AP134" s="193"/>
      <c r="AQ134" s="192" t="s">
        <v>482</v>
      </c>
      <c r="AR134" s="193"/>
      <c r="AS134" s="193"/>
      <c r="AT134" s="193"/>
      <c r="AU134" s="192" t="s">
        <v>482</v>
      </c>
      <c r="AV134" s="193"/>
      <c r="AW134" s="193"/>
      <c r="AX134" s="194"/>
    </row>
    <row r="135" spans="1:50" ht="39.75" customHeight="1">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483</v>
      </c>
      <c r="AC135" s="199"/>
      <c r="AD135" s="199"/>
      <c r="AE135" s="192" t="s">
        <v>482</v>
      </c>
      <c r="AF135" s="193"/>
      <c r="AG135" s="193"/>
      <c r="AH135" s="193"/>
      <c r="AI135" s="192" t="s">
        <v>482</v>
      </c>
      <c r="AJ135" s="193"/>
      <c r="AK135" s="193"/>
      <c r="AL135" s="193"/>
      <c r="AM135" s="192" t="s">
        <v>482</v>
      </c>
      <c r="AN135" s="193"/>
      <c r="AO135" s="193"/>
      <c r="AP135" s="193"/>
      <c r="AQ135" s="192" t="s">
        <v>482</v>
      </c>
      <c r="AR135" s="193"/>
      <c r="AS135" s="193"/>
      <c r="AT135" s="193"/>
      <c r="AU135" s="192" t="s">
        <v>482</v>
      </c>
      <c r="AV135" s="193"/>
      <c r="AW135" s="193"/>
      <c r="AX135" s="194"/>
    </row>
    <row r="136" spans="1:50" ht="18.75" hidden="1" customHeight="1">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c r="A188" s="175"/>
      <c r="B188" s="172"/>
      <c r="C188" s="166"/>
      <c r="D188" s="172"/>
      <c r="E188" s="111" t="s">
        <v>483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c r="A430" s="175"/>
      <c r="B430" s="172"/>
      <c r="C430" s="164" t="s">
        <v>471</v>
      </c>
      <c r="D430" s="920"/>
      <c r="E430" s="160" t="s">
        <v>463</v>
      </c>
      <c r="F430" s="884"/>
      <c r="G430" s="885" t="s">
        <v>326</v>
      </c>
      <c r="H430" s="109"/>
      <c r="I430" s="109"/>
      <c r="J430" s="886" t="s">
        <v>501</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customHeight="1">
      <c r="A433" s="175"/>
      <c r="B433" s="172"/>
      <c r="C433" s="166"/>
      <c r="D433" s="172"/>
      <c r="E433" s="328"/>
      <c r="F433" s="329"/>
      <c r="G433" s="90" t="s">
        <v>523</v>
      </c>
      <c r="H433" s="91"/>
      <c r="I433" s="91"/>
      <c r="J433" s="91"/>
      <c r="K433" s="91"/>
      <c r="L433" s="91"/>
      <c r="M433" s="91"/>
      <c r="N433" s="91"/>
      <c r="O433" s="91"/>
      <c r="P433" s="91"/>
      <c r="Q433" s="91"/>
      <c r="R433" s="91"/>
      <c r="S433" s="91"/>
      <c r="T433" s="91"/>
      <c r="U433" s="91"/>
      <c r="V433" s="91"/>
      <c r="W433" s="91"/>
      <c r="X433" s="92"/>
      <c r="Y433" s="187" t="s">
        <v>12</v>
      </c>
      <c r="Z433" s="188"/>
      <c r="AA433" s="189"/>
      <c r="AB433" s="199" t="s">
        <v>485</v>
      </c>
      <c r="AC433" s="199"/>
      <c r="AD433" s="199"/>
      <c r="AE433" s="326" t="s">
        <v>523</v>
      </c>
      <c r="AF433" s="193"/>
      <c r="AG433" s="193"/>
      <c r="AH433" s="193"/>
      <c r="AI433" s="326" t="s">
        <v>482</v>
      </c>
      <c r="AJ433" s="193"/>
      <c r="AK433" s="193"/>
      <c r="AL433" s="193"/>
      <c r="AM433" s="326" t="s">
        <v>482</v>
      </c>
      <c r="AN433" s="193"/>
      <c r="AO433" s="193"/>
      <c r="AP433" s="327"/>
      <c r="AQ433" s="326" t="s">
        <v>482</v>
      </c>
      <c r="AR433" s="193"/>
      <c r="AS433" s="193"/>
      <c r="AT433" s="327"/>
      <c r="AU433" s="193" t="s">
        <v>523</v>
      </c>
      <c r="AV433" s="193"/>
      <c r="AW433" s="193"/>
      <c r="AX433" s="194"/>
    </row>
    <row r="434" spans="1:50" ht="23.25" customHeight="1">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485</v>
      </c>
      <c r="AC434" s="191"/>
      <c r="AD434" s="191"/>
      <c r="AE434" s="326" t="s">
        <v>523</v>
      </c>
      <c r="AF434" s="193"/>
      <c r="AG434" s="193"/>
      <c r="AH434" s="327"/>
      <c r="AI434" s="326" t="s">
        <v>482</v>
      </c>
      <c r="AJ434" s="193"/>
      <c r="AK434" s="193"/>
      <c r="AL434" s="193"/>
      <c r="AM434" s="326" t="s">
        <v>482</v>
      </c>
      <c r="AN434" s="193"/>
      <c r="AO434" s="193"/>
      <c r="AP434" s="327"/>
      <c r="AQ434" s="326" t="s">
        <v>482</v>
      </c>
      <c r="AR434" s="193"/>
      <c r="AS434" s="193"/>
      <c r="AT434" s="327"/>
      <c r="AU434" s="193" t="s">
        <v>523</v>
      </c>
      <c r="AV434" s="193"/>
      <c r="AW434" s="193"/>
      <c r="AX434" s="194"/>
    </row>
    <row r="435" spans="1:50" ht="23.25" customHeight="1">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523</v>
      </c>
      <c r="AF435" s="193"/>
      <c r="AG435" s="193"/>
      <c r="AH435" s="327"/>
      <c r="AI435" s="326" t="s">
        <v>482</v>
      </c>
      <c r="AJ435" s="193"/>
      <c r="AK435" s="193"/>
      <c r="AL435" s="193"/>
      <c r="AM435" s="326" t="s">
        <v>482</v>
      </c>
      <c r="AN435" s="193"/>
      <c r="AO435" s="193"/>
      <c r="AP435" s="327"/>
      <c r="AQ435" s="326" t="s">
        <v>482</v>
      </c>
      <c r="AR435" s="193"/>
      <c r="AS435" s="193"/>
      <c r="AT435" s="327"/>
      <c r="AU435" s="193" t="s">
        <v>523</v>
      </c>
      <c r="AV435" s="193"/>
      <c r="AW435" s="193"/>
      <c r="AX435" s="194"/>
    </row>
    <row r="436" spans="1:50" ht="18.75" hidden="1" customHeight="1">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v>30</v>
      </c>
      <c r="AF457" s="186"/>
      <c r="AG457" s="119" t="s">
        <v>307</v>
      </c>
      <c r="AH457" s="120"/>
      <c r="AI457" s="142"/>
      <c r="AJ457" s="142"/>
      <c r="AK457" s="142"/>
      <c r="AL457" s="140"/>
      <c r="AM457" s="142"/>
      <c r="AN457" s="142"/>
      <c r="AO457" s="142"/>
      <c r="AP457" s="140"/>
      <c r="AQ457" s="576"/>
      <c r="AR457" s="186"/>
      <c r="AS457" s="119" t="s">
        <v>307</v>
      </c>
      <c r="AT457" s="120"/>
      <c r="AU457" s="186">
        <v>31</v>
      </c>
      <c r="AV457" s="186"/>
      <c r="AW457" s="119" t="s">
        <v>296</v>
      </c>
      <c r="AX457" s="181"/>
    </row>
    <row r="458" spans="1:50" ht="27" customHeight="1">
      <c r="A458" s="175"/>
      <c r="B458" s="172"/>
      <c r="C458" s="166"/>
      <c r="D458" s="172"/>
      <c r="E458" s="328"/>
      <c r="F458" s="329"/>
      <c r="G458" s="90" t="s">
        <v>526</v>
      </c>
      <c r="H458" s="91"/>
      <c r="I458" s="91"/>
      <c r="J458" s="91"/>
      <c r="K458" s="91"/>
      <c r="L458" s="91"/>
      <c r="M458" s="91"/>
      <c r="N458" s="91"/>
      <c r="O458" s="91"/>
      <c r="P458" s="91"/>
      <c r="Q458" s="91"/>
      <c r="R458" s="91"/>
      <c r="S458" s="91"/>
      <c r="T458" s="91"/>
      <c r="U458" s="91"/>
      <c r="V458" s="91"/>
      <c r="W458" s="91"/>
      <c r="X458" s="92"/>
      <c r="Y458" s="187" t="s">
        <v>12</v>
      </c>
      <c r="Z458" s="188"/>
      <c r="AA458" s="189"/>
      <c r="AB458" s="199" t="s">
        <v>485</v>
      </c>
      <c r="AC458" s="199"/>
      <c r="AD458" s="199"/>
      <c r="AE458" s="326">
        <v>2</v>
      </c>
      <c r="AF458" s="193"/>
      <c r="AG458" s="193"/>
      <c r="AH458" s="193"/>
      <c r="AI458" s="326" t="s">
        <v>482</v>
      </c>
      <c r="AJ458" s="193"/>
      <c r="AK458" s="193"/>
      <c r="AL458" s="193"/>
      <c r="AM458" s="326" t="s">
        <v>482</v>
      </c>
      <c r="AN458" s="193"/>
      <c r="AO458" s="193"/>
      <c r="AP458" s="327"/>
      <c r="AQ458" s="326" t="s">
        <v>482</v>
      </c>
      <c r="AR458" s="193"/>
      <c r="AS458" s="193"/>
      <c r="AT458" s="327"/>
      <c r="AU458" s="193" t="s">
        <v>482</v>
      </c>
      <c r="AV458" s="193"/>
      <c r="AW458" s="193"/>
      <c r="AX458" s="194"/>
    </row>
    <row r="459" spans="1:50" ht="27" customHeight="1">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9" t="s">
        <v>485</v>
      </c>
      <c r="AC459" s="199"/>
      <c r="AD459" s="199"/>
      <c r="AE459" s="326" t="s">
        <v>482</v>
      </c>
      <c r="AF459" s="193"/>
      <c r="AG459" s="193"/>
      <c r="AH459" s="327"/>
      <c r="AI459" s="326" t="s">
        <v>482</v>
      </c>
      <c r="AJ459" s="193"/>
      <c r="AK459" s="193"/>
      <c r="AL459" s="193"/>
      <c r="AM459" s="326" t="s">
        <v>482</v>
      </c>
      <c r="AN459" s="193"/>
      <c r="AO459" s="193"/>
      <c r="AP459" s="327"/>
      <c r="AQ459" s="326" t="s">
        <v>482</v>
      </c>
      <c r="AR459" s="193"/>
      <c r="AS459" s="193"/>
      <c r="AT459" s="327"/>
      <c r="AU459" s="193">
        <v>6</v>
      </c>
      <c r="AV459" s="193"/>
      <c r="AW459" s="193"/>
      <c r="AX459" s="194"/>
    </row>
    <row r="460" spans="1:50" ht="27" customHeight="1">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482</v>
      </c>
      <c r="AF460" s="193"/>
      <c r="AG460" s="193"/>
      <c r="AH460" s="327"/>
      <c r="AI460" s="326" t="s">
        <v>482</v>
      </c>
      <c r="AJ460" s="193"/>
      <c r="AK460" s="193"/>
      <c r="AL460" s="193"/>
      <c r="AM460" s="326" t="s">
        <v>482</v>
      </c>
      <c r="AN460" s="193"/>
      <c r="AO460" s="193"/>
      <c r="AP460" s="327"/>
      <c r="AQ460" s="326" t="s">
        <v>482</v>
      </c>
      <c r="AR460" s="193"/>
      <c r="AS460" s="193"/>
      <c r="AT460" s="327"/>
      <c r="AU460" s="193" t="s">
        <v>482</v>
      </c>
      <c r="AV460" s="193"/>
      <c r="AW460" s="193"/>
      <c r="AX460" s="194"/>
    </row>
    <row r="461" spans="1:50" ht="18.75" hidden="1" customHeight="1">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c r="A482" s="175"/>
      <c r="B482" s="172"/>
      <c r="C482" s="166"/>
      <c r="D482" s="172"/>
      <c r="E482" s="111" t="s">
        <v>502</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3.5" customHeight="1">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510</v>
      </c>
      <c r="AH702" s="372"/>
      <c r="AI702" s="372"/>
      <c r="AJ702" s="372"/>
      <c r="AK702" s="372"/>
      <c r="AL702" s="372"/>
      <c r="AM702" s="372"/>
      <c r="AN702" s="372"/>
      <c r="AO702" s="372"/>
      <c r="AP702" s="372"/>
      <c r="AQ702" s="372"/>
      <c r="AR702" s="372"/>
      <c r="AS702" s="372"/>
      <c r="AT702" s="372"/>
      <c r="AU702" s="372"/>
      <c r="AV702" s="372"/>
      <c r="AW702" s="372"/>
      <c r="AX702" s="373"/>
    </row>
    <row r="703" spans="1:50" ht="43.5" customHeight="1">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481</v>
      </c>
      <c r="AE703" s="315"/>
      <c r="AF703" s="315"/>
      <c r="AG703" s="87" t="s">
        <v>511</v>
      </c>
      <c r="AH703" s="88"/>
      <c r="AI703" s="88"/>
      <c r="AJ703" s="88"/>
      <c r="AK703" s="88"/>
      <c r="AL703" s="88"/>
      <c r="AM703" s="88"/>
      <c r="AN703" s="88"/>
      <c r="AO703" s="88"/>
      <c r="AP703" s="88"/>
      <c r="AQ703" s="88"/>
      <c r="AR703" s="88"/>
      <c r="AS703" s="88"/>
      <c r="AT703" s="88"/>
      <c r="AU703" s="88"/>
      <c r="AV703" s="88"/>
      <c r="AW703" s="88"/>
      <c r="AX703" s="89"/>
    </row>
    <row r="704" spans="1:50" ht="57.75" customHeight="1">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481</v>
      </c>
      <c r="AE704" s="769"/>
      <c r="AF704" s="769"/>
      <c r="AG704" s="153" t="s">
        <v>524</v>
      </c>
      <c r="AH704" s="94"/>
      <c r="AI704" s="94"/>
      <c r="AJ704" s="94"/>
      <c r="AK704" s="94"/>
      <c r="AL704" s="94"/>
      <c r="AM704" s="94"/>
      <c r="AN704" s="94"/>
      <c r="AO704" s="94"/>
      <c r="AP704" s="94"/>
      <c r="AQ704" s="94"/>
      <c r="AR704" s="94"/>
      <c r="AS704" s="94"/>
      <c r="AT704" s="94"/>
      <c r="AU704" s="94"/>
      <c r="AV704" s="94"/>
      <c r="AW704" s="94"/>
      <c r="AX704" s="154"/>
    </row>
    <row r="705" spans="1:50" ht="27" customHeight="1">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481</v>
      </c>
      <c r="AE705" s="701"/>
      <c r="AF705" s="701"/>
      <c r="AG705" s="111" t="s">
        <v>528</v>
      </c>
      <c r="AH705" s="91"/>
      <c r="AI705" s="91"/>
      <c r="AJ705" s="91"/>
      <c r="AK705" s="91"/>
      <c r="AL705" s="91"/>
      <c r="AM705" s="91"/>
      <c r="AN705" s="91"/>
      <c r="AO705" s="91"/>
      <c r="AP705" s="91"/>
      <c r="AQ705" s="91"/>
      <c r="AR705" s="91"/>
      <c r="AS705" s="91"/>
      <c r="AT705" s="91"/>
      <c r="AU705" s="91"/>
      <c r="AV705" s="91"/>
      <c r="AW705" s="91"/>
      <c r="AX705" s="112"/>
    </row>
    <row r="706" spans="1:50" ht="35.25" customHeight="1">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509</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508</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512</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481</v>
      </c>
      <c r="AE709" s="315"/>
      <c r="AF709" s="315"/>
      <c r="AG709" s="87" t="s">
        <v>513</v>
      </c>
      <c r="AH709" s="88"/>
      <c r="AI709" s="88"/>
      <c r="AJ709" s="88"/>
      <c r="AK709" s="88"/>
      <c r="AL709" s="88"/>
      <c r="AM709" s="88"/>
      <c r="AN709" s="88"/>
      <c r="AO709" s="88"/>
      <c r="AP709" s="88"/>
      <c r="AQ709" s="88"/>
      <c r="AR709" s="88"/>
      <c r="AS709" s="88"/>
      <c r="AT709" s="88"/>
      <c r="AU709" s="88"/>
      <c r="AV709" s="88"/>
      <c r="AW709" s="88"/>
      <c r="AX709" s="89"/>
    </row>
    <row r="710" spans="1:50" ht="26.25" customHeight="1">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481</v>
      </c>
      <c r="AE710" s="315"/>
      <c r="AF710" s="315"/>
      <c r="AG710" s="87" t="s">
        <v>514</v>
      </c>
      <c r="AH710" s="88"/>
      <c r="AI710" s="88"/>
      <c r="AJ710" s="88"/>
      <c r="AK710" s="88"/>
      <c r="AL710" s="88"/>
      <c r="AM710" s="88"/>
      <c r="AN710" s="88"/>
      <c r="AO710" s="88"/>
      <c r="AP710" s="88"/>
      <c r="AQ710" s="88"/>
      <c r="AR710" s="88"/>
      <c r="AS710" s="88"/>
      <c r="AT710" s="88"/>
      <c r="AU710" s="88"/>
      <c r="AV710" s="88"/>
      <c r="AW710" s="88"/>
      <c r="AX710" s="89"/>
    </row>
    <row r="711" spans="1:50" ht="26.25" customHeight="1">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481</v>
      </c>
      <c r="AE711" s="315"/>
      <c r="AF711" s="315"/>
      <c r="AG711" s="87" t="s">
        <v>515</v>
      </c>
      <c r="AH711" s="88"/>
      <c r="AI711" s="88"/>
      <c r="AJ711" s="88"/>
      <c r="AK711" s="88"/>
      <c r="AL711" s="88"/>
      <c r="AM711" s="88"/>
      <c r="AN711" s="88"/>
      <c r="AO711" s="88"/>
      <c r="AP711" s="88"/>
      <c r="AQ711" s="88"/>
      <c r="AR711" s="88"/>
      <c r="AS711" s="88"/>
      <c r="AT711" s="88"/>
      <c r="AU711" s="88"/>
      <c r="AV711" s="88"/>
      <c r="AW711" s="88"/>
      <c r="AX711" s="89"/>
    </row>
    <row r="712" spans="1:50" ht="26.25" customHeight="1">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512</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c r="A713" s="628"/>
      <c r="B713" s="630"/>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512</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481</v>
      </c>
      <c r="AE714" s="794"/>
      <c r="AF714" s="795"/>
      <c r="AG714" s="722" t="s">
        <v>516</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512</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512</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31.5" customHeight="1">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512</v>
      </c>
      <c r="AE717" s="315"/>
      <c r="AF717" s="315"/>
      <c r="AG717" s="87"/>
      <c r="AH717" s="88"/>
      <c r="AI717" s="88"/>
      <c r="AJ717" s="88"/>
      <c r="AK717" s="88"/>
      <c r="AL717" s="88"/>
      <c r="AM717" s="88"/>
      <c r="AN717" s="88"/>
      <c r="AO717" s="88"/>
      <c r="AP717" s="88"/>
      <c r="AQ717" s="88"/>
      <c r="AR717" s="88"/>
      <c r="AS717" s="88"/>
      <c r="AT717" s="88"/>
      <c r="AU717" s="88"/>
      <c r="AV717" s="88"/>
      <c r="AW717" s="88"/>
      <c r="AX717" s="89"/>
    </row>
    <row r="718" spans="1:50" ht="43.5" customHeight="1">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481</v>
      </c>
      <c r="AE718" s="315"/>
      <c r="AF718" s="315"/>
      <c r="AG718" s="113" t="s">
        <v>517</v>
      </c>
      <c r="AH718" s="97"/>
      <c r="AI718" s="97"/>
      <c r="AJ718" s="97"/>
      <c r="AK718" s="97"/>
      <c r="AL718" s="97"/>
      <c r="AM718" s="97"/>
      <c r="AN718" s="97"/>
      <c r="AO718" s="97"/>
      <c r="AP718" s="97"/>
      <c r="AQ718" s="97"/>
      <c r="AR718" s="97"/>
      <c r="AS718" s="97"/>
      <c r="AT718" s="97"/>
      <c r="AU718" s="97"/>
      <c r="AV718" s="97"/>
      <c r="AW718" s="97"/>
      <c r="AX718" s="114"/>
    </row>
    <row r="719" spans="1:50" ht="41.25" customHeight="1">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512</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c r="A722" s="764"/>
      <c r="B722" s="765"/>
      <c r="C722" s="282"/>
      <c r="D722" s="283"/>
      <c r="E722" s="283"/>
      <c r="F722" s="284"/>
      <c r="G722" s="273"/>
      <c r="H722" s="274"/>
      <c r="I722" s="69" t="str">
        <f>IF(OR(G722="　", G722=""), "", "-")</f>
        <v/>
      </c>
      <c r="J722" s="277"/>
      <c r="K722" s="277"/>
      <c r="L722" s="69" t="str">
        <f>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c r="A723" s="764"/>
      <c r="B723" s="765"/>
      <c r="C723" s="282"/>
      <c r="D723" s="283"/>
      <c r="E723" s="283"/>
      <c r="F723" s="284"/>
      <c r="G723" s="273"/>
      <c r="H723" s="274"/>
      <c r="I723" s="69" t="str">
        <f>IF(OR(G723="　", G723=""), "", "-")</f>
        <v/>
      </c>
      <c r="J723" s="277"/>
      <c r="K723" s="277"/>
      <c r="L723" s="69" t="str">
        <f>IF(M723="","","-")</f>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c r="A724" s="764"/>
      <c r="B724" s="765"/>
      <c r="C724" s="282"/>
      <c r="D724" s="283"/>
      <c r="E724" s="283"/>
      <c r="F724" s="284"/>
      <c r="G724" s="273"/>
      <c r="H724" s="274"/>
      <c r="I724" s="69" t="str">
        <f>IF(OR(G724="　", G724=""), "", "-")</f>
        <v/>
      </c>
      <c r="J724" s="277"/>
      <c r="K724" s="277"/>
      <c r="L724" s="69" t="str">
        <f>IF(M724="","","-")</f>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c r="A725" s="766"/>
      <c r="B725" s="767"/>
      <c r="C725" s="311"/>
      <c r="D725" s="312"/>
      <c r="E725" s="312"/>
      <c r="F725" s="313"/>
      <c r="G725" s="275"/>
      <c r="H725" s="276"/>
      <c r="I725" s="71" t="str">
        <f>IF(OR(G725="　", G725=""), "", "-")</f>
        <v/>
      </c>
      <c r="J725" s="278"/>
      <c r="K725" s="278"/>
      <c r="L725" s="71" t="str">
        <f>IF(M725="","","-")</f>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c r="A726" s="626" t="s">
        <v>47</v>
      </c>
      <c r="B726" s="788"/>
      <c r="C726" s="801" t="s">
        <v>52</v>
      </c>
      <c r="D726" s="823"/>
      <c r="E726" s="823"/>
      <c r="F726" s="824"/>
      <c r="G726" s="563" t="s">
        <v>530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c r="A727" s="789"/>
      <c r="B727" s="790"/>
      <c r="C727" s="734" t="s">
        <v>56</v>
      </c>
      <c r="D727" s="735"/>
      <c r="E727" s="735"/>
      <c r="F727" s="736"/>
      <c r="G727" s="561" t="s">
        <v>529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84.75" customHeight="1" thickBot="1">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84" customHeight="1" thickBot="1">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84.75" customHeight="1" thickBot="1">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84.75" customHeight="1" thickBot="1">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80" t="s">
        <v>467</v>
      </c>
      <c r="B737" s="196"/>
      <c r="C737" s="196"/>
      <c r="D737" s="197"/>
      <c r="E737" s="979" t="s">
        <v>476</v>
      </c>
      <c r="F737" s="979"/>
      <c r="G737" s="979"/>
      <c r="H737" s="979"/>
      <c r="I737" s="979"/>
      <c r="J737" s="979"/>
      <c r="K737" s="979"/>
      <c r="L737" s="979"/>
      <c r="M737" s="979"/>
      <c r="N737" s="351" t="s">
        <v>460</v>
      </c>
      <c r="O737" s="351"/>
      <c r="P737" s="351"/>
      <c r="Q737" s="351"/>
      <c r="R737" s="979" t="s">
        <v>476</v>
      </c>
      <c r="S737" s="979"/>
      <c r="T737" s="979"/>
      <c r="U737" s="979"/>
      <c r="V737" s="979"/>
      <c r="W737" s="979"/>
      <c r="X737" s="979"/>
      <c r="Y737" s="979"/>
      <c r="Z737" s="979"/>
      <c r="AA737" s="351" t="s">
        <v>459</v>
      </c>
      <c r="AB737" s="351"/>
      <c r="AC737" s="351"/>
      <c r="AD737" s="351"/>
      <c r="AE737" s="979" t="s">
        <v>476</v>
      </c>
      <c r="AF737" s="979"/>
      <c r="AG737" s="979"/>
      <c r="AH737" s="979"/>
      <c r="AI737" s="979"/>
      <c r="AJ737" s="979"/>
      <c r="AK737" s="979"/>
      <c r="AL737" s="979"/>
      <c r="AM737" s="979"/>
      <c r="AN737" s="351" t="s">
        <v>458</v>
      </c>
      <c r="AO737" s="351"/>
      <c r="AP737" s="351"/>
      <c r="AQ737" s="351"/>
      <c r="AR737" s="971" t="s">
        <v>476</v>
      </c>
      <c r="AS737" s="972"/>
      <c r="AT737" s="972"/>
      <c r="AU737" s="972"/>
      <c r="AV737" s="972"/>
      <c r="AW737" s="972"/>
      <c r="AX737" s="973"/>
      <c r="AY737" s="75"/>
      <c r="AZ737" s="75"/>
    </row>
    <row r="738" spans="1:52" ht="24.75" customHeight="1">
      <c r="A738" s="980" t="s">
        <v>457</v>
      </c>
      <c r="B738" s="196"/>
      <c r="C738" s="196"/>
      <c r="D738" s="197"/>
      <c r="E738" s="979" t="s">
        <v>476</v>
      </c>
      <c r="F738" s="979"/>
      <c r="G738" s="979"/>
      <c r="H738" s="979"/>
      <c r="I738" s="979"/>
      <c r="J738" s="979"/>
      <c r="K738" s="979"/>
      <c r="L738" s="979"/>
      <c r="M738" s="979"/>
      <c r="N738" s="351" t="s">
        <v>456</v>
      </c>
      <c r="O738" s="351"/>
      <c r="P738" s="351"/>
      <c r="Q738" s="351"/>
      <c r="R738" s="979" t="s">
        <v>503</v>
      </c>
      <c r="S738" s="979"/>
      <c r="T738" s="979"/>
      <c r="U738" s="979"/>
      <c r="V738" s="979"/>
      <c r="W738" s="979"/>
      <c r="X738" s="979"/>
      <c r="Y738" s="979"/>
      <c r="Z738" s="979"/>
      <c r="AA738" s="351" t="s">
        <v>455</v>
      </c>
      <c r="AB738" s="351"/>
      <c r="AC738" s="351"/>
      <c r="AD738" s="351"/>
      <c r="AE738" s="979" t="s">
        <v>504</v>
      </c>
      <c r="AF738" s="979"/>
      <c r="AG738" s="979"/>
      <c r="AH738" s="979"/>
      <c r="AI738" s="979"/>
      <c r="AJ738" s="979"/>
      <c r="AK738" s="979"/>
      <c r="AL738" s="979"/>
      <c r="AM738" s="979"/>
      <c r="AN738" s="351" t="s">
        <v>451</v>
      </c>
      <c r="AO738" s="351"/>
      <c r="AP738" s="351"/>
      <c r="AQ738" s="351"/>
      <c r="AR738" s="971" t="s">
        <v>505</v>
      </c>
      <c r="AS738" s="972"/>
      <c r="AT738" s="972"/>
      <c r="AU738" s="972"/>
      <c r="AV738" s="972"/>
      <c r="AW738" s="972"/>
      <c r="AX738" s="973"/>
    </row>
    <row r="739" spans="1:52" ht="24.75" customHeight="1" thickBot="1">
      <c r="A739" s="981" t="s">
        <v>447</v>
      </c>
      <c r="B739" s="982"/>
      <c r="C739" s="982"/>
      <c r="D739" s="983"/>
      <c r="E739" s="984" t="s">
        <v>479</v>
      </c>
      <c r="F739" s="974"/>
      <c r="G739" s="974"/>
      <c r="H739" s="79" t="str">
        <f>IF(E739="", "", "(")</f>
        <v>(</v>
      </c>
      <c r="I739" s="974"/>
      <c r="J739" s="974"/>
      <c r="K739" s="79" t="str">
        <f>IF(OR(I739="　", I739=""), "", "-")</f>
        <v/>
      </c>
      <c r="L739" s="975">
        <v>63</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4" t="s">
        <v>429</v>
      </c>
      <c r="B779" s="615"/>
      <c r="C779" s="615"/>
      <c r="D779" s="615"/>
      <c r="E779" s="615"/>
      <c r="F779" s="616"/>
      <c r="G779" s="581" t="s">
        <v>521</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406</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c r="A781" s="617"/>
      <c r="B781" s="618"/>
      <c r="C781" s="618"/>
      <c r="D781" s="618"/>
      <c r="E781" s="618"/>
      <c r="F781" s="619"/>
      <c r="G781" s="656" t="s">
        <v>519</v>
      </c>
      <c r="H781" s="657"/>
      <c r="I781" s="657"/>
      <c r="J781" s="657"/>
      <c r="K781" s="658"/>
      <c r="L781" s="650" t="s">
        <v>518</v>
      </c>
      <c r="M781" s="651"/>
      <c r="N781" s="651"/>
      <c r="O781" s="651"/>
      <c r="P781" s="651"/>
      <c r="Q781" s="651"/>
      <c r="R781" s="651"/>
      <c r="S781" s="651"/>
      <c r="T781" s="651"/>
      <c r="U781" s="651"/>
      <c r="V781" s="651"/>
      <c r="W781" s="651"/>
      <c r="X781" s="652"/>
      <c r="Y781" s="374">
        <v>38</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hidden="1" customHeight="1">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38</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59.25" customHeight="1">
      <c r="A837" s="362">
        <v>1</v>
      </c>
      <c r="B837" s="362">
        <v>1</v>
      </c>
      <c r="C837" s="333" t="s">
        <v>520</v>
      </c>
      <c r="D837" s="333"/>
      <c r="E837" s="333"/>
      <c r="F837" s="333"/>
      <c r="G837" s="333"/>
      <c r="H837" s="333"/>
      <c r="I837" s="333"/>
      <c r="J837" s="334">
        <v>7010001067262</v>
      </c>
      <c r="K837" s="335"/>
      <c r="L837" s="335"/>
      <c r="M837" s="335"/>
      <c r="N837" s="335"/>
      <c r="O837" s="335"/>
      <c r="P837" s="336" t="s">
        <v>518</v>
      </c>
      <c r="Q837" s="336"/>
      <c r="R837" s="336"/>
      <c r="S837" s="336"/>
      <c r="T837" s="336"/>
      <c r="U837" s="336"/>
      <c r="V837" s="336"/>
      <c r="W837" s="336"/>
      <c r="X837" s="336"/>
      <c r="Y837" s="337">
        <v>38</v>
      </c>
      <c r="Z837" s="338"/>
      <c r="AA837" s="338"/>
      <c r="AB837" s="339"/>
      <c r="AC837" s="349" t="s">
        <v>419</v>
      </c>
      <c r="AD837" s="357"/>
      <c r="AE837" s="357"/>
      <c r="AF837" s="357"/>
      <c r="AG837" s="357"/>
      <c r="AH837" s="358">
        <v>1</v>
      </c>
      <c r="AI837" s="359"/>
      <c r="AJ837" s="359"/>
      <c r="AK837" s="359"/>
      <c r="AL837" s="343">
        <v>97</v>
      </c>
      <c r="AM837" s="344"/>
      <c r="AN837" s="344"/>
      <c r="AO837" s="345"/>
      <c r="AP837" s="893" t="s">
        <v>482</v>
      </c>
      <c r="AQ837" s="894"/>
      <c r="AR837" s="894"/>
      <c r="AS837" s="894"/>
      <c r="AT837" s="894"/>
      <c r="AU837" s="894"/>
      <c r="AV837" s="894"/>
      <c r="AW837" s="894"/>
      <c r="AX837" s="895"/>
    </row>
    <row r="838" spans="1:50" ht="30" hidden="1" customHeight="1">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2">
    <cfRule type="expression" dxfId="2093" priority="13877">
      <formula>IF(RIGHT(TEXT(Y782,"0.#"),1)=".",FALSE,TRUE)</formula>
    </cfRule>
    <cfRule type="expression" dxfId="2092" priority="13878">
      <formula>IF(RIGHT(TEXT(Y782,"0.#"),1)=".",TRUE,FALSE)</formula>
    </cfRule>
  </conditionalFormatting>
  <conditionalFormatting sqref="Y791">
    <cfRule type="expression" dxfId="2091" priority="13873">
      <formula>IF(RIGHT(TEXT(Y791,"0.#"),1)=".",FALSE,TRUE)</formula>
    </cfRule>
    <cfRule type="expression" dxfId="2090" priority="13874">
      <formula>IF(RIGHT(TEXT(Y791,"0.#"),1)=".",TRUE,FALSE)</formula>
    </cfRule>
  </conditionalFormatting>
  <conditionalFormatting sqref="Y822:Y829 Y820 Y809:Y816 Y807 Y796:Y803 Y794">
    <cfRule type="expression" dxfId="2089" priority="13655">
      <formula>IF(RIGHT(TEXT(Y794,"0.#"),1)=".",FALSE,TRUE)</formula>
    </cfRule>
    <cfRule type="expression" dxfId="2088" priority="13656">
      <formula>IF(RIGHT(TEXT(Y794,"0.#"),1)=".",TRUE,FALSE)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3:Y790 Y781">
    <cfRule type="expression" dxfId="2081" priority="13679">
      <formula>IF(RIGHT(TEXT(Y781,"0.#"),1)=".",FALSE,TRUE)</formula>
    </cfRule>
    <cfRule type="expression" dxfId="2080" priority="13680">
      <formula>IF(RIGHT(TEXT(Y781,"0.#"),1)=".",TRUE,FALSE)</formula>
    </cfRule>
  </conditionalFormatting>
  <conditionalFormatting sqref="AU782">
    <cfRule type="expression" dxfId="2079" priority="13677">
      <formula>IF(RIGHT(TEXT(AU782,"0.#"),1)=".",FALSE,TRUE)</formula>
    </cfRule>
    <cfRule type="expression" dxfId="2078" priority="13678">
      <formula>IF(RIGHT(TEXT(AU782,"0.#"),1)=".",TRUE,FALSE)</formula>
    </cfRule>
  </conditionalFormatting>
  <conditionalFormatting sqref="AU791">
    <cfRule type="expression" dxfId="2077" priority="13675">
      <formula>IF(RIGHT(TEXT(AU791,"0.#"),1)=".",FALSE,TRUE)</formula>
    </cfRule>
    <cfRule type="expression" dxfId="2076" priority="13676">
      <formula>IF(RIGHT(TEXT(AU791,"0.#"),1)=".",TRUE,FALSE)</formula>
    </cfRule>
  </conditionalFormatting>
  <conditionalFormatting sqref="AU783:AU790 AU781">
    <cfRule type="expression" dxfId="2075" priority="13673">
      <formula>IF(RIGHT(TEXT(AU781,"0.#"),1)=".",FALSE,TRUE)</formula>
    </cfRule>
    <cfRule type="expression" dxfId="2074" priority="13674">
      <formula>IF(RIGHT(TEXT(AU781,"0.#"),1)=".",TRUE,FALSE)</formula>
    </cfRule>
  </conditionalFormatting>
  <conditionalFormatting sqref="Y821 Y808 Y795">
    <cfRule type="expression" dxfId="2073" priority="13659">
      <formula>IF(RIGHT(TEXT(Y795,"0.#"),1)=".",FALSE,TRUE)</formula>
    </cfRule>
    <cfRule type="expression" dxfId="2072" priority="13660">
      <formula>IF(RIGHT(TEXT(Y795,"0.#"),1)=".",TRUE,FALSE)</formula>
    </cfRule>
  </conditionalFormatting>
  <conditionalFormatting sqref="Y830 Y817 Y804">
    <cfRule type="expression" dxfId="2071" priority="13657">
      <formula>IF(RIGHT(TEXT(Y804,"0.#"),1)=".",FALSE,TRUE)</formula>
    </cfRule>
    <cfRule type="expression" dxfId="2070" priority="13658">
      <formula>IF(RIGHT(TEXT(Y804,"0.#"),1)=".",TRUE,FALSE)</formula>
    </cfRule>
  </conditionalFormatting>
  <conditionalFormatting sqref="AU821 AU808 AU795">
    <cfRule type="expression" dxfId="2069" priority="13653">
      <formula>IF(RIGHT(TEXT(AU795,"0.#"),1)=".",FALSE,TRUE)</formula>
    </cfRule>
    <cfRule type="expression" dxfId="2068" priority="13654">
      <formula>IF(RIGHT(TEXT(AU795,"0.#"),1)=".",TRUE,FALSE)</formula>
    </cfRule>
  </conditionalFormatting>
  <conditionalFormatting sqref="AU830 AU817 AU804">
    <cfRule type="expression" dxfId="2067" priority="13651">
      <formula>IF(RIGHT(TEXT(AU804,"0.#"),1)=".",FALSE,TRUE)</formula>
    </cfRule>
    <cfRule type="expression" dxfId="2066" priority="13652">
      <formula>IF(RIGHT(TEXT(AU804,"0.#"),1)=".",TRUE,FALSE)</formula>
    </cfRule>
  </conditionalFormatting>
  <conditionalFormatting sqref="AU822:AU829 AU820 AU809:AU816 AU807 AU796:AU803 AU794">
    <cfRule type="expression" dxfId="2065" priority="13649">
      <formula>IF(RIGHT(TEXT(AU794,"0.#"),1)=".",FALSE,TRUE)</formula>
    </cfRule>
    <cfRule type="expression" dxfId="2064" priority="13650">
      <formula>IF(RIGHT(TEXT(AU794,"0.#"),1)=".",TRUE,FALSE)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 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430</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2019-05-30T02:36:13Z</cp:lastPrinted>
  <dcterms:created xsi:type="dcterms:W3CDTF">2012-03-13T00:50:25Z</dcterms:created>
  <dcterms:modified xsi:type="dcterms:W3CDTF">2019-06-06T06:20:54Z</dcterms:modified>
</cp:coreProperties>
</file>