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<sst xmlns="http://schemas.openxmlformats.org/spreadsheetml/2006/main" count="185" uniqueCount="116">
  <si>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</si>
  <si>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</si>
  <si>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</si>
  <si>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</si>
  <si>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</si>
  <si>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＜平成２５年５月分＞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</si>
  <si>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</si>
  <si>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</si>
  <si>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</si>
  <si>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</si>
  <si>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</si>
  <si>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</si>
  <si>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</si>
  <si>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</si>
  <si>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</si>
  <si>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</si>
  <si>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</si>
  <si>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</si>
  <si>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</si>
  <si>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</si>
  <si>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</si>
  <si>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</si>
  <si>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</si>
  <si>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</si>
  <si>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</si>
  <si>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</si>
  <si>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</si>
  <si>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</si>
  <si>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</si>
  <si>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</si>
  <si>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</si>
  <si>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</si>
  <si>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</si>
  <si>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</si>
  <si>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</si>
  <si>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</si>
  <si>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</si>
  <si>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</si>
  <si>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</si>
  <si>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</si>
  <si>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</si>
  <si>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平成２５年３月２９日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</si>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</sst>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10" fillId="0" borderId="18" xfId="67" applyFont="1" applyFill="1" applyBorder="1" applyAlignment="1">
      <alignment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0" fontId="8" fillId="0" borderId="26" xfId="67" applyFont="1" applyBorder="1" applyAlignment="1">
      <alignment horizontal="centerContinuous" vertical="center"/>
      <protection/>
    </xf>
    <xf numFmtId="180" fontId="12" fillId="0" borderId="27" xfId="67" applyNumberFormat="1" applyFont="1" applyFill="1" applyBorder="1" applyAlignment="1">
      <alignment vertical="center"/>
      <protection/>
    </xf>
    <xf numFmtId="180" fontId="5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vertical="center"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2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80" fontId="0" fillId="0" borderId="29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 wrapText="1"/>
      <protection/>
    </xf>
    <xf numFmtId="180" fontId="5" fillId="0" borderId="28" xfId="67" applyNumberFormat="1" applyFont="1" applyFill="1" applyBorder="1" applyAlignment="1">
      <alignment horizontal="right" vertical="center" wrapText="1"/>
      <protection/>
    </xf>
    <xf numFmtId="38" fontId="5" fillId="0" borderId="28" xfId="67" applyNumberFormat="1" applyFont="1" applyFill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38" xfId="65" applyFont="1" applyFill="1" applyBorder="1" applyAlignment="1">
      <alignment horizontal="left" vertical="center"/>
      <protection/>
    </xf>
    <xf numFmtId="0" fontId="5" fillId="0" borderId="39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0" xfId="65" applyFont="1" applyFill="1" applyBorder="1" applyAlignment="1">
      <alignment horizontal="left" vertical="center"/>
      <protection/>
    </xf>
    <xf numFmtId="0" fontId="5" fillId="0" borderId="41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2" xfId="65" applyFont="1" applyFill="1" applyBorder="1" applyAlignment="1">
      <alignment horizontal="left" vertical="top"/>
      <protection/>
    </xf>
    <xf numFmtId="0" fontId="16" fillId="0" borderId="43" xfId="65" applyFont="1" applyFill="1" applyBorder="1" applyAlignment="1">
      <alignment vertical="top"/>
      <protection/>
    </xf>
    <xf numFmtId="0" fontId="5" fillId="0" borderId="44" xfId="65" applyFont="1" applyFill="1" applyBorder="1" applyAlignment="1">
      <alignment vertical="center"/>
      <protection/>
    </xf>
    <xf numFmtId="0" fontId="5" fillId="0" borderId="45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4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47" xfId="65" applyFont="1" applyFill="1" applyBorder="1" applyAlignment="1">
      <alignment horizontal="centerContinuous" vertical="center"/>
      <protection/>
    </xf>
    <xf numFmtId="0" fontId="16" fillId="0" borderId="48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49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52" xfId="65" applyFont="1" applyFill="1" applyBorder="1" applyAlignment="1">
      <alignment horizontal="right" vertical="center"/>
      <protection/>
    </xf>
    <xf numFmtId="185" fontId="0" fillId="0" borderId="4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78" fontId="0" fillId="0" borderId="5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3" xfId="65" applyNumberFormat="1" applyFont="1" applyFill="1" applyBorder="1" applyAlignment="1" applyProtection="1">
      <alignment vertical="center"/>
      <protection/>
    </xf>
    <xf numFmtId="185" fontId="0" fillId="0" borderId="4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4" xfId="65" applyNumberFormat="1" applyFont="1" applyFill="1" applyBorder="1" applyAlignment="1" applyProtection="1">
      <alignment vertical="center"/>
      <protection/>
    </xf>
    <xf numFmtId="180" fontId="0" fillId="0" borderId="54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4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185" fontId="0" fillId="0" borderId="56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91" fontId="0" fillId="0" borderId="59" xfId="65" applyNumberFormat="1" applyFont="1" applyFill="1" applyBorder="1" applyAlignment="1" applyProtection="1">
      <alignment vertical="center"/>
      <protection/>
    </xf>
    <xf numFmtId="0" fontId="0" fillId="0" borderId="57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1" xfId="65" applyFont="1" applyFill="1" applyBorder="1" applyAlignment="1">
      <alignment horizontal="right" vertical="center"/>
      <protection/>
    </xf>
    <xf numFmtId="185" fontId="0" fillId="0" borderId="62" xfId="65" applyNumberFormat="1" applyFont="1" applyFill="1" applyBorder="1" applyAlignment="1" applyProtection="1">
      <alignment horizontal="centerContinuous"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>
      <alignment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54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85" fontId="0" fillId="0" borderId="72" xfId="65" applyNumberFormat="1" applyFont="1" applyFill="1" applyBorder="1" applyAlignment="1" applyProtection="1">
      <alignment horizontal="centerContinuous" vertical="center"/>
      <protection/>
    </xf>
    <xf numFmtId="191" fontId="0" fillId="0" borderId="73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 applyAlignment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>
      <alignment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2" xfId="65" applyFont="1" applyFill="1" applyBorder="1">
      <alignment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>
      <alignment/>
      <protection/>
    </xf>
    <xf numFmtId="0" fontId="0" fillId="0" borderId="80" xfId="65" applyFont="1" applyFill="1" applyBorder="1" applyAlignment="1">
      <alignment horizontal="right" vertical="center"/>
      <protection/>
    </xf>
    <xf numFmtId="185" fontId="0" fillId="0" borderId="81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>
      <alignment vertical="center"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43" xfId="65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1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42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18" fillId="0" borderId="73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 applyProtection="1">
      <alignment vertical="center"/>
      <protection/>
    </xf>
    <xf numFmtId="178" fontId="18" fillId="0" borderId="77" xfId="65" applyNumberFormat="1" applyFont="1" applyFill="1" applyBorder="1" applyAlignment="1" applyProtection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1" xfId="65" applyNumberFormat="1" applyFont="1" applyFill="1" applyBorder="1" applyAlignment="1" applyProtection="1">
      <alignment vertical="center"/>
      <protection/>
    </xf>
    <xf numFmtId="185" fontId="18" fillId="0" borderId="102" xfId="65" applyNumberFormat="1" applyFont="1" applyFill="1" applyBorder="1" applyAlignment="1" applyProtection="1">
      <alignment horizontal="centerContinuous"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83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horizontal="center" vertical="center"/>
      <protection/>
    </xf>
    <xf numFmtId="180" fontId="19" fillId="0" borderId="23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12" fillId="0" borderId="29" xfId="67" applyNumberFormat="1" applyFont="1" applyFill="1" applyBorder="1" applyAlignment="1">
      <alignment vertical="center"/>
      <protection/>
    </xf>
    <xf numFmtId="178" fontId="5" fillId="0" borderId="104" xfId="67" applyNumberFormat="1" applyFont="1" applyFill="1" applyBorder="1" applyAlignment="1">
      <alignment horizontal="right" vertical="center"/>
      <protection/>
    </xf>
    <xf numFmtId="180" fontId="5" fillId="0" borderId="43" xfId="67" applyNumberFormat="1" applyFont="1" applyFill="1" applyBorder="1" applyAlignment="1">
      <alignment vertical="center"/>
      <protection/>
    </xf>
    <xf numFmtId="180" fontId="0" fillId="0" borderId="105" xfId="67" applyNumberFormat="1" applyFont="1" applyFill="1" applyBorder="1" applyAlignment="1">
      <alignment vertical="center"/>
      <protection/>
    </xf>
    <xf numFmtId="180" fontId="0" fillId="0" borderId="106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80" fontId="0" fillId="0" borderId="104" xfId="67" applyNumberFormat="1" applyFont="1" applyFill="1" applyBorder="1" applyAlignment="1">
      <alignment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4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horizontal="right" vertical="center" wrapText="1"/>
    </xf>
    <xf numFmtId="180" fontId="0" fillId="0" borderId="33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13" fillId="0" borderId="22" xfId="67" applyFont="1" applyBorder="1" applyAlignment="1">
      <alignment vertical="center" textRotation="180"/>
      <protection/>
    </xf>
    <xf numFmtId="0" fontId="5" fillId="0" borderId="109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4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37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15" fillId="0" borderId="119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8136"/>
        <c:crosses val="autoZero"/>
        <c:auto val="0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3"/>
  <sheetViews>
    <sheetView tabSelected="1" view="pageBreakPreview" zoomScale="75" zoomScaleNormal="75" zoomScaleSheetLayoutView="75" zoomScalePageLayoutView="0" workbookViewId="0" topLeftCell="AJ1">
      <selection activeCell="BA9" sqref="BA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7.875" style="1" hidden="1" customWidth="1"/>
    <col min="8" max="8" width="1.4921875" style="1" hidden="1" customWidth="1"/>
    <col min="9" max="9" width="7.875" style="4" hidden="1" customWidth="1"/>
    <col min="10" max="10" width="1.625" style="4" hidden="1" customWidth="1"/>
    <col min="11" max="11" width="7.87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7.875" style="1" hidden="1" customWidth="1"/>
    <col min="16" max="16" width="1.4921875" style="1" hidden="1" customWidth="1"/>
    <col min="17" max="17" width="7.875" style="4" hidden="1" customWidth="1"/>
    <col min="18" max="18" width="1.62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1" hidden="1" customWidth="1"/>
    <col min="23" max="23" width="7.875" style="1" hidden="1" customWidth="1"/>
    <col min="24" max="24" width="1.4921875" style="1" hidden="1" customWidth="1"/>
    <col min="25" max="25" width="7.875" style="4" hidden="1" customWidth="1"/>
    <col min="26" max="26" width="1.62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1" customWidth="1"/>
    <col min="34" max="34" width="1.492187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54" width="1.4921875" style="1" customWidth="1"/>
    <col min="55" max="55" width="7.875" style="1" customWidth="1"/>
    <col min="56" max="56" width="1.4921875" style="1" customWidth="1"/>
    <col min="57" max="57" width="7.875" style="4" customWidth="1"/>
    <col min="58" max="58" width="1.625" style="4" customWidth="1"/>
    <col min="59" max="59" width="7.875" style="4" customWidth="1"/>
    <col min="60" max="60" width="1.4921875" style="1" customWidth="1"/>
    <col min="61" max="61" width="9.375" style="1" customWidth="1"/>
    <col min="62" max="62" width="1.4921875" style="1" customWidth="1"/>
    <col min="63" max="63" width="7.875" style="1" customWidth="1"/>
    <col min="64" max="64" width="1.4921875" style="1" customWidth="1"/>
    <col min="65" max="65" width="7.875" style="1" customWidth="1"/>
    <col min="66" max="66" width="1.4921875" style="4" customWidth="1"/>
    <col min="67" max="67" width="7.875" style="4" customWidth="1"/>
    <col min="68" max="68" width="1.4921875" style="1" customWidth="1"/>
    <col min="69" max="69" width="9.375" style="1" customWidth="1"/>
    <col min="70" max="70" width="1.4921875" style="1" customWidth="1"/>
    <col min="71" max="71" width="7.875" style="1" customWidth="1"/>
    <col min="72" max="72" width="1.4921875" style="1" customWidth="1"/>
    <col min="73" max="73" width="7.875" style="4" customWidth="1"/>
    <col min="74" max="74" width="1.625" style="4" customWidth="1"/>
    <col min="75" max="75" width="7.875" style="4" customWidth="1"/>
    <col min="76" max="76" width="1.4921875" style="1" customWidth="1"/>
    <col min="77" max="77" width="9.375" style="1" customWidth="1"/>
    <col min="78" max="16384" width="9.00390625" style="1" customWidth="1"/>
  </cols>
  <sheetData>
    <row r="1" spans="2:5" ht="33.75" customHeight="1">
      <c r="B1" s="2"/>
      <c r="C1" s="3"/>
      <c r="D1" s="3"/>
      <c r="E1" s="3"/>
    </row>
    <row r="2" spans="2:71" ht="30" customHeight="1" thickBot="1">
      <c r="B2" s="208" t="s">
        <v>5</v>
      </c>
      <c r="C2" s="3"/>
      <c r="D2" s="3"/>
      <c r="E2" s="3"/>
      <c r="F2" s="4"/>
      <c r="G2" s="4"/>
      <c r="N2" s="4"/>
      <c r="O2" s="4"/>
      <c r="V2" s="4"/>
      <c r="W2" s="4"/>
      <c r="AL2" s="4"/>
      <c r="AM2" s="4"/>
      <c r="AT2" s="4"/>
      <c r="AU2" s="4"/>
      <c r="BB2" s="4"/>
      <c r="BC2" s="4"/>
      <c r="BR2" s="4"/>
      <c r="BS2" s="4"/>
    </row>
    <row r="3" spans="2:77" ht="27" customHeight="1" thickBot="1">
      <c r="B3" s="246" t="s">
        <v>6</v>
      </c>
      <c r="C3" s="247"/>
      <c r="D3" s="252" t="s">
        <v>7</v>
      </c>
      <c r="E3" s="255" t="s">
        <v>8</v>
      </c>
      <c r="F3" s="258" t="s">
        <v>85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60"/>
      <c r="AL3" s="259" t="s">
        <v>86</v>
      </c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60"/>
      <c r="BR3" s="258" t="s">
        <v>87</v>
      </c>
      <c r="BS3" s="259"/>
      <c r="BT3" s="259"/>
      <c r="BU3" s="259"/>
      <c r="BV3" s="259"/>
      <c r="BW3" s="259"/>
      <c r="BX3" s="259"/>
      <c r="BY3" s="260"/>
    </row>
    <row r="4" spans="2:77" ht="27" customHeight="1">
      <c r="B4" s="248"/>
      <c r="C4" s="249"/>
      <c r="D4" s="253"/>
      <c r="E4" s="256"/>
      <c r="F4" s="5" t="s">
        <v>9</v>
      </c>
      <c r="G4" s="6"/>
      <c r="H4" s="6"/>
      <c r="I4" s="6"/>
      <c r="J4" s="6"/>
      <c r="K4" s="6"/>
      <c r="L4" s="7"/>
      <c r="M4" s="8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6"/>
      <c r="AF4" s="6"/>
      <c r="AG4" s="6"/>
      <c r="AH4" s="6"/>
      <c r="AI4" s="6"/>
      <c r="AJ4" s="7"/>
      <c r="AK4" s="8"/>
      <c r="AL4" s="5" t="s">
        <v>9</v>
      </c>
      <c r="AM4" s="6"/>
      <c r="AN4" s="6"/>
      <c r="AO4" s="6"/>
      <c r="AP4" s="6"/>
      <c r="AQ4" s="6"/>
      <c r="AR4" s="7"/>
      <c r="AS4" s="8"/>
      <c r="AT4" s="5" t="s">
        <v>10</v>
      </c>
      <c r="AU4" s="9"/>
      <c r="AV4" s="9"/>
      <c r="AW4" s="9"/>
      <c r="AX4" s="9"/>
      <c r="AY4" s="9"/>
      <c r="AZ4" s="9"/>
      <c r="BA4" s="10"/>
      <c r="BB4" s="5" t="s">
        <v>11</v>
      </c>
      <c r="BC4" s="9"/>
      <c r="BD4" s="9"/>
      <c r="BE4" s="9"/>
      <c r="BF4" s="9"/>
      <c r="BG4" s="9"/>
      <c r="BH4" s="9"/>
      <c r="BI4" s="10"/>
      <c r="BJ4" s="5" t="s">
        <v>12</v>
      </c>
      <c r="BK4" s="6"/>
      <c r="BL4" s="6"/>
      <c r="BM4" s="6"/>
      <c r="BN4" s="6"/>
      <c r="BO4" s="6"/>
      <c r="BP4" s="7"/>
      <c r="BQ4" s="8"/>
      <c r="BR4" s="5" t="s">
        <v>9</v>
      </c>
      <c r="BS4" s="6"/>
      <c r="BT4" s="6"/>
      <c r="BU4" s="6"/>
      <c r="BV4" s="6"/>
      <c r="BW4" s="6"/>
      <c r="BX4" s="7"/>
      <c r="BY4" s="8"/>
    </row>
    <row r="5" spans="2:77" ht="27" customHeight="1">
      <c r="B5" s="248"/>
      <c r="C5" s="249"/>
      <c r="D5" s="253"/>
      <c r="E5" s="256"/>
      <c r="F5" s="11" t="s">
        <v>13</v>
      </c>
      <c r="G5" s="12"/>
      <c r="H5" s="13" t="s">
        <v>14</v>
      </c>
      <c r="I5" s="12"/>
      <c r="J5" s="13" t="s">
        <v>15</v>
      </c>
      <c r="K5" s="12"/>
      <c r="L5" s="13" t="s">
        <v>16</v>
      </c>
      <c r="M5" s="14"/>
      <c r="N5" s="11" t="s">
        <v>17</v>
      </c>
      <c r="O5" s="15"/>
      <c r="P5" s="13" t="s">
        <v>18</v>
      </c>
      <c r="Q5" s="12"/>
      <c r="R5" s="13" t="s">
        <v>19</v>
      </c>
      <c r="S5" s="12"/>
      <c r="T5" s="13" t="s">
        <v>16</v>
      </c>
      <c r="U5" s="14"/>
      <c r="V5" s="11" t="s">
        <v>20</v>
      </c>
      <c r="W5" s="12"/>
      <c r="X5" s="13" t="s">
        <v>21</v>
      </c>
      <c r="Y5" s="12"/>
      <c r="Z5" s="13" t="s">
        <v>22</v>
      </c>
      <c r="AA5" s="12"/>
      <c r="AB5" s="13" t="s">
        <v>16</v>
      </c>
      <c r="AC5" s="14"/>
      <c r="AD5" s="11" t="s">
        <v>23</v>
      </c>
      <c r="AE5" s="12"/>
      <c r="AF5" s="13" t="s">
        <v>24</v>
      </c>
      <c r="AG5" s="12"/>
      <c r="AH5" s="13" t="s">
        <v>25</v>
      </c>
      <c r="AI5" s="12"/>
      <c r="AJ5" s="13" t="s">
        <v>16</v>
      </c>
      <c r="AK5" s="14"/>
      <c r="AL5" s="11" t="s">
        <v>13</v>
      </c>
      <c r="AM5" s="12"/>
      <c r="AN5" s="13" t="s">
        <v>14</v>
      </c>
      <c r="AO5" s="12"/>
      <c r="AP5" s="13" t="s">
        <v>15</v>
      </c>
      <c r="AQ5" s="12"/>
      <c r="AR5" s="13" t="s">
        <v>16</v>
      </c>
      <c r="AS5" s="14"/>
      <c r="AT5" s="11" t="s">
        <v>17</v>
      </c>
      <c r="AU5" s="15"/>
      <c r="AV5" s="13" t="s">
        <v>18</v>
      </c>
      <c r="AW5" s="12"/>
      <c r="AX5" s="13" t="s">
        <v>19</v>
      </c>
      <c r="AY5" s="12"/>
      <c r="AZ5" s="13" t="s">
        <v>16</v>
      </c>
      <c r="BA5" s="14"/>
      <c r="BB5" s="11" t="s">
        <v>20</v>
      </c>
      <c r="BC5" s="12"/>
      <c r="BD5" s="13" t="s">
        <v>21</v>
      </c>
      <c r="BE5" s="12"/>
      <c r="BF5" s="13" t="s">
        <v>22</v>
      </c>
      <c r="BG5" s="12"/>
      <c r="BH5" s="13" t="s">
        <v>16</v>
      </c>
      <c r="BI5" s="14"/>
      <c r="BJ5" s="11" t="s">
        <v>23</v>
      </c>
      <c r="BK5" s="12"/>
      <c r="BL5" s="13" t="s">
        <v>24</v>
      </c>
      <c r="BM5" s="12"/>
      <c r="BN5" s="13" t="s">
        <v>25</v>
      </c>
      <c r="BO5" s="12"/>
      <c r="BP5" s="13" t="s">
        <v>16</v>
      </c>
      <c r="BQ5" s="14"/>
      <c r="BR5" s="11" t="s">
        <v>13</v>
      </c>
      <c r="BS5" s="12"/>
      <c r="BT5" s="13" t="s">
        <v>14</v>
      </c>
      <c r="BU5" s="12"/>
      <c r="BV5" s="13" t="s">
        <v>15</v>
      </c>
      <c r="BW5" s="12"/>
      <c r="BX5" s="13" t="s">
        <v>16</v>
      </c>
      <c r="BY5" s="14"/>
    </row>
    <row r="6" spans="2:77" ht="19.5" customHeight="1" thickBot="1">
      <c r="B6" s="250"/>
      <c r="C6" s="251"/>
      <c r="D6" s="254"/>
      <c r="E6" s="257"/>
      <c r="F6" s="16"/>
      <c r="G6" s="19"/>
      <c r="H6" s="16"/>
      <c r="I6" s="19"/>
      <c r="J6" s="16"/>
      <c r="K6" s="19"/>
      <c r="L6" s="17"/>
      <c r="M6" s="18"/>
      <c r="N6" s="16"/>
      <c r="O6" s="19"/>
      <c r="P6" s="16"/>
      <c r="Q6" s="19"/>
      <c r="R6" s="16"/>
      <c r="S6" s="19"/>
      <c r="T6" s="17"/>
      <c r="U6" s="18"/>
      <c r="V6" s="16"/>
      <c r="W6" s="19"/>
      <c r="X6" s="16"/>
      <c r="Y6" s="19"/>
      <c r="Z6" s="16"/>
      <c r="AA6" s="19"/>
      <c r="AB6" s="17"/>
      <c r="AC6" s="18"/>
      <c r="AD6" s="16"/>
      <c r="AE6" s="19"/>
      <c r="AF6" s="16"/>
      <c r="AG6" s="19"/>
      <c r="AH6" s="16"/>
      <c r="AI6" s="19"/>
      <c r="AJ6" s="17"/>
      <c r="AK6" s="18"/>
      <c r="AL6" s="16"/>
      <c r="AM6" s="19"/>
      <c r="AN6" s="16"/>
      <c r="AO6" s="19"/>
      <c r="AP6" s="16"/>
      <c r="AQ6" s="19"/>
      <c r="AR6" s="17"/>
      <c r="AS6" s="18"/>
      <c r="AT6" s="16"/>
      <c r="AU6" s="19"/>
      <c r="AV6" s="16"/>
      <c r="AW6" s="19"/>
      <c r="AX6" s="16"/>
      <c r="AY6" s="19"/>
      <c r="AZ6" s="17"/>
      <c r="BA6" s="18"/>
      <c r="BB6" s="16"/>
      <c r="BC6" s="19"/>
      <c r="BD6" s="16"/>
      <c r="BE6" s="19"/>
      <c r="BF6" s="16"/>
      <c r="BG6" s="19"/>
      <c r="BH6" s="17"/>
      <c r="BI6" s="18"/>
      <c r="BJ6" s="16"/>
      <c r="BK6" s="19"/>
      <c r="BL6" s="16"/>
      <c r="BM6" s="19"/>
      <c r="BN6" s="16"/>
      <c r="BO6" s="19"/>
      <c r="BP6" s="17"/>
      <c r="BQ6" s="18"/>
      <c r="BR6" s="16"/>
      <c r="BS6" s="19"/>
      <c r="BT6" s="16"/>
      <c r="BU6" s="19"/>
      <c r="BV6" s="16"/>
      <c r="BW6" s="19"/>
      <c r="BX6" s="17"/>
      <c r="BY6" s="18"/>
    </row>
    <row r="7" spans="2:77" ht="30" customHeight="1">
      <c r="B7" s="236" t="s">
        <v>88</v>
      </c>
      <c r="C7" s="237"/>
      <c r="D7" s="241" t="s">
        <v>26</v>
      </c>
      <c r="E7" s="22" t="s">
        <v>89</v>
      </c>
      <c r="F7" s="23"/>
      <c r="G7" s="24">
        <v>3246.128</v>
      </c>
      <c r="H7" s="25"/>
      <c r="I7" s="24">
        <v>2911.539</v>
      </c>
      <c r="J7" s="209"/>
      <c r="K7" s="24">
        <v>3513.493</v>
      </c>
      <c r="L7" s="26"/>
      <c r="M7" s="27">
        <f>(G7+I7+K7)</f>
        <v>9671.16</v>
      </c>
      <c r="N7" s="23"/>
      <c r="O7" s="24">
        <v>3514.301</v>
      </c>
      <c r="P7" s="210"/>
      <c r="Q7" s="24">
        <v>3389.477</v>
      </c>
      <c r="R7" s="210"/>
      <c r="S7" s="24">
        <v>3581.963</v>
      </c>
      <c r="T7" s="26"/>
      <c r="U7" s="27">
        <f>(O7+Q7+S7)</f>
        <v>10485.741</v>
      </c>
      <c r="V7" s="23"/>
      <c r="W7" s="24">
        <v>3886.261</v>
      </c>
      <c r="X7" s="210"/>
      <c r="Y7" s="24">
        <v>4018.991</v>
      </c>
      <c r="Z7" s="210"/>
      <c r="AA7" s="24">
        <v>4084.222</v>
      </c>
      <c r="AB7" s="26"/>
      <c r="AC7" s="27">
        <f>(W7+Y7+AA7)</f>
        <v>11989.474</v>
      </c>
      <c r="AD7" s="23"/>
      <c r="AE7" s="24">
        <v>3179.57</v>
      </c>
      <c r="AF7" s="25"/>
      <c r="AG7" s="24">
        <v>3607.611</v>
      </c>
      <c r="AH7" s="25"/>
      <c r="AI7" s="24">
        <v>3716.549</v>
      </c>
      <c r="AJ7" s="26"/>
      <c r="AK7" s="27">
        <f>(AE7+AG7+AI7)</f>
        <v>10503.73</v>
      </c>
      <c r="AL7" s="23"/>
      <c r="AM7" s="24">
        <v>3298.476</v>
      </c>
      <c r="AN7" s="25"/>
      <c r="AO7" s="24">
        <v>3470.406</v>
      </c>
      <c r="AP7" s="209"/>
      <c r="AQ7" s="24">
        <v>3645.109</v>
      </c>
      <c r="AR7" s="26"/>
      <c r="AS7" s="27">
        <f>(AM7+AO7+AQ7)</f>
        <v>10413.991</v>
      </c>
      <c r="AT7" s="23"/>
      <c r="AU7" s="24">
        <v>3768.514</v>
      </c>
      <c r="AV7" s="25"/>
      <c r="AW7" s="24">
        <v>3452.347</v>
      </c>
      <c r="AX7" s="209"/>
      <c r="AY7" s="24">
        <v>3707.317</v>
      </c>
      <c r="AZ7" s="26"/>
      <c r="BA7" s="27">
        <f>(AU7+AW7+AY7)</f>
        <v>10928.178</v>
      </c>
      <c r="BB7" s="23"/>
      <c r="BC7" s="24">
        <v>4210.815</v>
      </c>
      <c r="BD7" s="25"/>
      <c r="BE7" s="24">
        <v>4178.488</v>
      </c>
      <c r="BF7" s="209"/>
      <c r="BG7" s="24">
        <v>4058.256</v>
      </c>
      <c r="BH7" s="26"/>
      <c r="BI7" s="27">
        <f>(BC7+BE7+BG7)</f>
        <v>12447.559</v>
      </c>
      <c r="BJ7" s="23"/>
      <c r="BK7" s="211">
        <v>3257.625</v>
      </c>
      <c r="BL7" s="25"/>
      <c r="BM7" s="212">
        <v>4100</v>
      </c>
      <c r="BN7" s="25"/>
      <c r="BO7" s="212">
        <v>4200</v>
      </c>
      <c r="BP7" s="26"/>
      <c r="BQ7" s="27">
        <f>(BK7+BM7+BO7)</f>
        <v>11557.625</v>
      </c>
      <c r="BR7" s="23"/>
      <c r="BS7" s="212">
        <v>3700</v>
      </c>
      <c r="BT7" s="25"/>
      <c r="BU7" s="212">
        <v>3600</v>
      </c>
      <c r="BV7" s="209"/>
      <c r="BW7" s="24"/>
      <c r="BX7" s="26"/>
      <c r="BY7" s="27">
        <f>(BS7+BU7+BW7)</f>
        <v>7300</v>
      </c>
    </row>
    <row r="8" spans="2:77" ht="30" customHeight="1">
      <c r="B8" s="236"/>
      <c r="C8" s="237"/>
      <c r="D8" s="241"/>
      <c r="E8" s="28" t="s">
        <v>27</v>
      </c>
      <c r="F8" s="29"/>
      <c r="G8" s="30">
        <v>3183.469</v>
      </c>
      <c r="H8" s="31"/>
      <c r="I8" s="30">
        <v>2990.654</v>
      </c>
      <c r="J8" s="33"/>
      <c r="K8" s="32">
        <v>3424.702</v>
      </c>
      <c r="L8" s="33"/>
      <c r="M8" s="34">
        <f>(G8+I8+K8)</f>
        <v>9598.825</v>
      </c>
      <c r="N8" s="29"/>
      <c r="O8" s="30">
        <v>3471.29</v>
      </c>
      <c r="P8" s="213"/>
      <c r="Q8" s="30">
        <v>3174.041</v>
      </c>
      <c r="R8" s="213"/>
      <c r="S8" s="30">
        <v>3575.382</v>
      </c>
      <c r="T8" s="33"/>
      <c r="U8" s="34">
        <f>(O8+Q8+S8)</f>
        <v>10220.713</v>
      </c>
      <c r="V8" s="29"/>
      <c r="W8" s="30">
        <v>3819.35</v>
      </c>
      <c r="X8" s="213"/>
      <c r="Y8" s="30">
        <v>4056.151</v>
      </c>
      <c r="Z8" s="213"/>
      <c r="AA8" s="30">
        <v>3994.298</v>
      </c>
      <c r="AB8" s="33"/>
      <c r="AC8" s="34">
        <f>(W8+Y8+AA8)</f>
        <v>11869.798999999999</v>
      </c>
      <c r="AD8" s="29"/>
      <c r="AE8" s="30">
        <v>3078.607</v>
      </c>
      <c r="AF8" s="214"/>
      <c r="AG8" s="30">
        <v>3455.543</v>
      </c>
      <c r="AH8" s="214"/>
      <c r="AI8" s="30">
        <v>3390.358</v>
      </c>
      <c r="AJ8" s="33"/>
      <c r="AK8" s="34">
        <f>(AE8+AG8+AI8)</f>
        <v>9924.508</v>
      </c>
      <c r="AL8" s="29"/>
      <c r="AM8" s="30">
        <v>3246.128</v>
      </c>
      <c r="AN8" s="31"/>
      <c r="AO8" s="30">
        <v>2911.539</v>
      </c>
      <c r="AP8" s="33"/>
      <c r="AQ8" s="30">
        <v>3513.493</v>
      </c>
      <c r="AR8" s="33"/>
      <c r="AS8" s="34">
        <f>(AM8+AO8+AQ8)</f>
        <v>9671.16</v>
      </c>
      <c r="AT8" s="29"/>
      <c r="AU8" s="30">
        <v>3514.301</v>
      </c>
      <c r="AV8" s="31"/>
      <c r="AW8" s="30">
        <v>3389.477</v>
      </c>
      <c r="AX8" s="33"/>
      <c r="AY8" s="30">
        <v>3581.963</v>
      </c>
      <c r="AZ8" s="33"/>
      <c r="BA8" s="34">
        <f>(AU8+AW8+AY8)</f>
        <v>10485.741</v>
      </c>
      <c r="BB8" s="29"/>
      <c r="BC8" s="30">
        <v>3886.261</v>
      </c>
      <c r="BD8" s="31"/>
      <c r="BE8" s="30">
        <v>4018.991</v>
      </c>
      <c r="BF8" s="33"/>
      <c r="BG8" s="30">
        <v>4084.222</v>
      </c>
      <c r="BH8" s="33"/>
      <c r="BI8" s="34">
        <f>(BC8+BE8+BG8)</f>
        <v>11989.474</v>
      </c>
      <c r="BJ8" s="29"/>
      <c r="BK8" s="30">
        <v>3179.57</v>
      </c>
      <c r="BL8" s="214"/>
      <c r="BM8" s="30">
        <v>3607.611</v>
      </c>
      <c r="BN8" s="214"/>
      <c r="BO8" s="30">
        <v>3716.549</v>
      </c>
      <c r="BP8" s="33"/>
      <c r="BQ8" s="34">
        <f>(BK8+BM8+BO8)</f>
        <v>10503.73</v>
      </c>
      <c r="BR8" s="29"/>
      <c r="BS8" s="30">
        <v>3298.476</v>
      </c>
      <c r="BT8" s="31"/>
      <c r="BU8" s="30">
        <v>3470.406</v>
      </c>
      <c r="BV8" s="33"/>
      <c r="BW8" s="30"/>
      <c r="BX8" s="33"/>
      <c r="BY8" s="34">
        <f>(BS8+BU8+BW8)</f>
        <v>6768.882</v>
      </c>
    </row>
    <row r="9" spans="2:77" ht="30" customHeight="1" thickBot="1">
      <c r="B9" s="238"/>
      <c r="C9" s="239"/>
      <c r="D9" s="242"/>
      <c r="E9" s="36" t="s">
        <v>28</v>
      </c>
      <c r="F9" s="37"/>
      <c r="G9" s="38">
        <f>ROUND((G7/G8-1)*100,1)</f>
        <v>2</v>
      </c>
      <c r="H9" s="39"/>
      <c r="I9" s="38">
        <f>ROUND((I7/I8-1)*100,1)</f>
        <v>-2.6</v>
      </c>
      <c r="J9" s="40"/>
      <c r="K9" s="38">
        <f>ROUND((K7/K8-1)*100,1)</f>
        <v>2.6</v>
      </c>
      <c r="L9" s="40"/>
      <c r="M9" s="41">
        <f>ROUND((M7/M8-1)*100,1)</f>
        <v>0.8</v>
      </c>
      <c r="N9" s="37"/>
      <c r="O9" s="38">
        <f>ROUND((O7/O8-1)*100,1)</f>
        <v>1.2</v>
      </c>
      <c r="P9" s="215"/>
      <c r="Q9" s="38">
        <f>ROUND((Q7/Q8-1)*100,1)</f>
        <v>6.8</v>
      </c>
      <c r="R9" s="215"/>
      <c r="S9" s="38">
        <f>ROUND((S7/S8-1)*100,1)</f>
        <v>0.2</v>
      </c>
      <c r="T9" s="40"/>
      <c r="U9" s="41">
        <f>ROUND((U7/U8-1)*100,1)</f>
        <v>2.6</v>
      </c>
      <c r="V9" s="37"/>
      <c r="W9" s="38">
        <f>ROUND((W7/W8-1)*100,1)</f>
        <v>1.8</v>
      </c>
      <c r="X9" s="215"/>
      <c r="Y9" s="38">
        <f>ROUND((Y7/Y8-1)*100,1)</f>
        <v>-0.9</v>
      </c>
      <c r="Z9" s="215"/>
      <c r="AA9" s="38">
        <f>ROUND((AA7/AA8-1)*100,1)</f>
        <v>2.3</v>
      </c>
      <c r="AB9" s="40"/>
      <c r="AC9" s="41">
        <f>ROUND((AC7/AC8-1)*100,1)</f>
        <v>1</v>
      </c>
      <c r="AD9" s="37"/>
      <c r="AE9" s="38">
        <f>ROUND((AE7/AE8-1)*100,1)</f>
        <v>3.3</v>
      </c>
      <c r="AF9" s="39"/>
      <c r="AG9" s="38">
        <f>ROUND((AG7/AG8-1)*100,1)</f>
        <v>4.4</v>
      </c>
      <c r="AH9" s="39"/>
      <c r="AI9" s="38">
        <f>ROUND((AI7/AI8-1)*100,1)</f>
        <v>9.6</v>
      </c>
      <c r="AJ9" s="40"/>
      <c r="AK9" s="41">
        <f>ROUND((AK7/AK8-1)*100,1)</f>
        <v>5.8</v>
      </c>
      <c r="AL9" s="37"/>
      <c r="AM9" s="38">
        <f>ROUND((AM7/AM8-1)*100,1)</f>
        <v>1.6</v>
      </c>
      <c r="AN9" s="39"/>
      <c r="AO9" s="38">
        <f>ROUND((AO7/AO8-1)*100,1)</f>
        <v>19.2</v>
      </c>
      <c r="AP9" s="40"/>
      <c r="AQ9" s="38">
        <f>ROUND((AQ7/AQ8-1)*100,1)</f>
        <v>3.7</v>
      </c>
      <c r="AR9" s="40"/>
      <c r="AS9" s="41">
        <f>ROUND((AS7/AS8-1)*100,1)</f>
        <v>7.7</v>
      </c>
      <c r="AT9" s="37"/>
      <c r="AU9" s="38">
        <f>ROUND((AU7/AU8-1)*100,1)</f>
        <v>7.2</v>
      </c>
      <c r="AV9" s="39"/>
      <c r="AW9" s="38">
        <f>ROUND((AW7/AW8-1)*100,1)</f>
        <v>1.9</v>
      </c>
      <c r="AX9" s="40"/>
      <c r="AY9" s="38">
        <f>ROUND((AY7/AY8-1)*100,1)</f>
        <v>3.5</v>
      </c>
      <c r="AZ9" s="40"/>
      <c r="BA9" s="41">
        <f>ROUND((BA7/BA8-1)*100,1)</f>
        <v>4.2</v>
      </c>
      <c r="BB9" s="37"/>
      <c r="BC9" s="38">
        <f>ROUND((BC7/BC8-1)*100,1)</f>
        <v>8.4</v>
      </c>
      <c r="BD9" s="39"/>
      <c r="BE9" s="38">
        <f>ROUND((BE7/BE8-1)*100,1)</f>
        <v>4</v>
      </c>
      <c r="BF9" s="40"/>
      <c r="BG9" s="38">
        <f>ROUND((BG7/BG8-1)*100,1)</f>
        <v>-0.6</v>
      </c>
      <c r="BH9" s="40"/>
      <c r="BI9" s="41">
        <f>ROUND((BI7/BI8-1)*100,1)</f>
        <v>3.8</v>
      </c>
      <c r="BJ9" s="37"/>
      <c r="BK9" s="38">
        <f>ROUND((BK7/BK8-1)*100,1)</f>
        <v>2.5</v>
      </c>
      <c r="BL9" s="39"/>
      <c r="BM9" s="38">
        <f>ROUND((BM7/BM8-1)*100,1)</f>
        <v>13.6</v>
      </c>
      <c r="BN9" s="39"/>
      <c r="BO9" s="38">
        <f>ROUND((BO7/BO8-1)*100,1)</f>
        <v>13</v>
      </c>
      <c r="BP9" s="40"/>
      <c r="BQ9" s="41">
        <f>ROUND((BQ7/BQ8-1)*100,1)</f>
        <v>10</v>
      </c>
      <c r="BR9" s="37"/>
      <c r="BS9" s="38">
        <f>ROUND((BS7/BS8-1)*100,1)</f>
        <v>12.2</v>
      </c>
      <c r="BT9" s="39"/>
      <c r="BU9" s="38">
        <f>ROUND((BU7/BU8-1)*100,1)</f>
        <v>3.7</v>
      </c>
      <c r="BV9" s="40"/>
      <c r="BW9" s="38"/>
      <c r="BX9" s="40"/>
      <c r="BY9" s="41">
        <f>ROUND((BY7/BY8-1)*100,1)</f>
        <v>7.8</v>
      </c>
    </row>
    <row r="10" spans="2:77" ht="30" customHeight="1">
      <c r="B10" s="234" t="s">
        <v>90</v>
      </c>
      <c r="C10" s="235"/>
      <c r="D10" s="240" t="s">
        <v>29</v>
      </c>
      <c r="E10" s="22" t="s">
        <v>89</v>
      </c>
      <c r="F10" s="47"/>
      <c r="G10" s="24">
        <v>6728.901</v>
      </c>
      <c r="H10" s="48"/>
      <c r="I10" s="24">
        <v>5920.618</v>
      </c>
      <c r="J10" s="216"/>
      <c r="K10" s="24">
        <v>7194.844</v>
      </c>
      <c r="L10" s="216"/>
      <c r="M10" s="34">
        <f>(G10+I10+K10)</f>
        <v>19844.363</v>
      </c>
      <c r="N10" s="217"/>
      <c r="O10" s="24">
        <v>7312.014</v>
      </c>
      <c r="P10" s="218"/>
      <c r="Q10" s="24">
        <v>7158.613</v>
      </c>
      <c r="R10" s="218"/>
      <c r="S10" s="24">
        <v>7409.813</v>
      </c>
      <c r="T10" s="26"/>
      <c r="U10" s="34">
        <f>(O10+Q10+S10)</f>
        <v>21880.440000000002</v>
      </c>
      <c r="V10" s="217"/>
      <c r="W10" s="24">
        <v>8068.553</v>
      </c>
      <c r="X10" s="218"/>
      <c r="Y10" s="24">
        <v>8309.87</v>
      </c>
      <c r="Z10" s="218"/>
      <c r="AA10" s="24">
        <v>8462.686</v>
      </c>
      <c r="AB10" s="26"/>
      <c r="AC10" s="34">
        <f>(W10+Y10+AA10)</f>
        <v>24841.109</v>
      </c>
      <c r="AD10" s="219"/>
      <c r="AE10" s="24">
        <v>6389.911</v>
      </c>
      <c r="AF10" s="220"/>
      <c r="AG10" s="24">
        <v>7394.388</v>
      </c>
      <c r="AH10" s="220"/>
      <c r="AI10" s="24">
        <v>7613.47</v>
      </c>
      <c r="AJ10" s="216"/>
      <c r="AK10" s="34">
        <f>(AE10+AG10+AI10)</f>
        <v>21397.769</v>
      </c>
      <c r="AL10" s="47"/>
      <c r="AM10" s="24">
        <v>6857.92</v>
      </c>
      <c r="AN10" s="48"/>
      <c r="AO10" s="24">
        <v>7151.464</v>
      </c>
      <c r="AP10" s="216"/>
      <c r="AQ10" s="24">
        <v>7417.327</v>
      </c>
      <c r="AR10" s="216"/>
      <c r="AS10" s="34">
        <f>(AM10+AO10+AQ10)</f>
        <v>21426.711</v>
      </c>
      <c r="AT10" s="47"/>
      <c r="AU10" s="24">
        <v>7697.925</v>
      </c>
      <c r="AV10" s="48"/>
      <c r="AW10" s="24">
        <v>7200.351</v>
      </c>
      <c r="AX10" s="216"/>
      <c r="AY10" s="24">
        <v>7758.421</v>
      </c>
      <c r="AZ10" s="26"/>
      <c r="BA10" s="34">
        <f>(AU10+AW10+AY10)</f>
        <v>22656.697</v>
      </c>
      <c r="BB10" s="47"/>
      <c r="BC10" s="24">
        <v>8778.363</v>
      </c>
      <c r="BD10" s="48"/>
      <c r="BE10" s="24">
        <v>8605.323</v>
      </c>
      <c r="BF10" s="216"/>
      <c r="BG10" s="24">
        <v>8449.413</v>
      </c>
      <c r="BH10" s="26"/>
      <c r="BI10" s="34">
        <f>(BC10+BE10+BG10)</f>
        <v>25833.099000000002</v>
      </c>
      <c r="BJ10" s="219"/>
      <c r="BK10" s="24">
        <v>6615.588</v>
      </c>
      <c r="BL10" s="220"/>
      <c r="BM10" s="212">
        <v>8250</v>
      </c>
      <c r="BN10" s="220"/>
      <c r="BO10" s="212">
        <v>8500</v>
      </c>
      <c r="BP10" s="216"/>
      <c r="BQ10" s="34">
        <f>(BK10+BM10+BO10)</f>
        <v>23365.588</v>
      </c>
      <c r="BR10" s="47"/>
      <c r="BS10" s="212">
        <v>7500</v>
      </c>
      <c r="BT10" s="48"/>
      <c r="BU10" s="212">
        <v>7250</v>
      </c>
      <c r="BV10" s="216"/>
      <c r="BW10" s="24"/>
      <c r="BX10" s="216"/>
      <c r="BY10" s="34">
        <f>(BS10+BU10+BW10)</f>
        <v>14750</v>
      </c>
    </row>
    <row r="11" spans="2:77" ht="30" customHeight="1">
      <c r="B11" s="236"/>
      <c r="C11" s="237"/>
      <c r="D11" s="241"/>
      <c r="E11" s="28" t="s">
        <v>27</v>
      </c>
      <c r="F11" s="29"/>
      <c r="G11" s="30">
        <v>6438.121</v>
      </c>
      <c r="H11" s="42"/>
      <c r="I11" s="30">
        <v>6020.586</v>
      </c>
      <c r="J11" s="43"/>
      <c r="K11" s="32">
        <v>6928.815</v>
      </c>
      <c r="L11" s="33"/>
      <c r="M11" s="34">
        <f>(G11+I11+K11)</f>
        <v>19387.522</v>
      </c>
      <c r="N11" s="221"/>
      <c r="O11" s="30">
        <v>7001.266</v>
      </c>
      <c r="P11" s="43"/>
      <c r="Q11" s="30">
        <v>6537.979</v>
      </c>
      <c r="R11" s="43"/>
      <c r="S11" s="30">
        <v>7328.412</v>
      </c>
      <c r="T11" s="43"/>
      <c r="U11" s="34">
        <f>(O11+Q11+S11)</f>
        <v>20867.657</v>
      </c>
      <c r="V11" s="221"/>
      <c r="W11" s="30">
        <v>7873.469</v>
      </c>
      <c r="X11" s="43"/>
      <c r="Y11" s="30">
        <v>8395.483</v>
      </c>
      <c r="Z11" s="43"/>
      <c r="AA11" s="30">
        <v>8420.105</v>
      </c>
      <c r="AB11" s="43"/>
      <c r="AC11" s="34">
        <f>(W11+Y11+AA11)</f>
        <v>24689.057</v>
      </c>
      <c r="AD11" s="221"/>
      <c r="AE11" s="30">
        <v>6211.442</v>
      </c>
      <c r="AF11" s="42"/>
      <c r="AG11" s="30">
        <v>7159.202</v>
      </c>
      <c r="AH11" s="42"/>
      <c r="AI11" s="30">
        <v>6962.729</v>
      </c>
      <c r="AJ11" s="33"/>
      <c r="AK11" s="34">
        <f>(AE11+AG11+AI11)</f>
        <v>20333.373</v>
      </c>
      <c r="AL11" s="29"/>
      <c r="AM11" s="30">
        <v>6728.901</v>
      </c>
      <c r="AN11" s="42"/>
      <c r="AO11" s="30">
        <v>5920.618</v>
      </c>
      <c r="AP11" s="43"/>
      <c r="AQ11" s="30">
        <v>7194.844</v>
      </c>
      <c r="AR11" s="33"/>
      <c r="AS11" s="34">
        <f>(AM11+AO11+AQ11)</f>
        <v>19844.363</v>
      </c>
      <c r="AT11" s="29"/>
      <c r="AU11" s="30">
        <v>7312.014</v>
      </c>
      <c r="AV11" s="42"/>
      <c r="AW11" s="30">
        <v>7158.613</v>
      </c>
      <c r="AX11" s="43"/>
      <c r="AY11" s="30">
        <v>7409.813</v>
      </c>
      <c r="AZ11" s="43"/>
      <c r="BA11" s="34">
        <f>(AU11+AW11+AY11)</f>
        <v>21880.440000000002</v>
      </c>
      <c r="BB11" s="29"/>
      <c r="BC11" s="30">
        <v>8068.553</v>
      </c>
      <c r="BD11" s="42"/>
      <c r="BE11" s="30">
        <v>8309.87</v>
      </c>
      <c r="BF11" s="43"/>
      <c r="BG11" s="30">
        <v>8462.686</v>
      </c>
      <c r="BH11" s="43"/>
      <c r="BI11" s="34">
        <f>(BC11+BE11+BG11)</f>
        <v>24841.109</v>
      </c>
      <c r="BJ11" s="221"/>
      <c r="BK11" s="30">
        <v>6389.911</v>
      </c>
      <c r="BL11" s="42"/>
      <c r="BM11" s="30">
        <v>7394.388</v>
      </c>
      <c r="BN11" s="42"/>
      <c r="BO11" s="30">
        <v>7613.47</v>
      </c>
      <c r="BP11" s="33"/>
      <c r="BQ11" s="34">
        <f>(BK11+BM11+BO11)</f>
        <v>21397.769</v>
      </c>
      <c r="BR11" s="29"/>
      <c r="BS11" s="30">
        <v>6857.92</v>
      </c>
      <c r="BT11" s="42"/>
      <c r="BU11" s="30">
        <v>7151.464</v>
      </c>
      <c r="BV11" s="43"/>
      <c r="BW11" s="30"/>
      <c r="BX11" s="33"/>
      <c r="BY11" s="34">
        <f>(BS11+BU11+BW11)</f>
        <v>14009.384</v>
      </c>
    </row>
    <row r="12" spans="2:77" ht="30" customHeight="1" thickBot="1">
      <c r="B12" s="238"/>
      <c r="C12" s="239"/>
      <c r="D12" s="242"/>
      <c r="E12" s="36" t="s">
        <v>28</v>
      </c>
      <c r="F12" s="44"/>
      <c r="G12" s="38">
        <f>ROUND((G10/G11-1)*100,1)</f>
        <v>4.5</v>
      </c>
      <c r="H12" s="45"/>
      <c r="I12" s="38">
        <f>ROUND((I10/I11-1)*100,1)</f>
        <v>-1.7</v>
      </c>
      <c r="J12" s="40"/>
      <c r="K12" s="38">
        <f>ROUND((K10/K11-1)*100,1)</f>
        <v>3.8</v>
      </c>
      <c r="L12" s="40"/>
      <c r="M12" s="41">
        <f>ROUND((M10/M11-1)*100,1)</f>
        <v>2.4</v>
      </c>
      <c r="N12" s="222"/>
      <c r="O12" s="38">
        <f>ROUND((O10/O11-1)*100,1)</f>
        <v>4.4</v>
      </c>
      <c r="P12" s="223"/>
      <c r="Q12" s="38">
        <f>ROUND((Q10/Q11-1)*100,1)</f>
        <v>9.5</v>
      </c>
      <c r="R12" s="223"/>
      <c r="S12" s="38">
        <f>ROUND((S10/S11-1)*100,1)</f>
        <v>1.1</v>
      </c>
      <c r="T12" s="223"/>
      <c r="U12" s="41">
        <f>ROUND((U10/U11-1)*100,1)</f>
        <v>4.9</v>
      </c>
      <c r="V12" s="222"/>
      <c r="W12" s="38">
        <f>ROUND((W10/W11-1)*100,1)</f>
        <v>2.5</v>
      </c>
      <c r="X12" s="223"/>
      <c r="Y12" s="38">
        <f>ROUND((Y10/Y11-1)*100,1)</f>
        <v>-1</v>
      </c>
      <c r="Z12" s="223"/>
      <c r="AA12" s="38">
        <f>ROUND((AA10/AA11-1)*100,1)</f>
        <v>0.5</v>
      </c>
      <c r="AB12" s="223"/>
      <c r="AC12" s="41">
        <f>ROUND((AC10/AC11-1)*100,1)</f>
        <v>0.6</v>
      </c>
      <c r="AD12" s="224"/>
      <c r="AE12" s="38">
        <f>ROUND((AE10/AE11-1)*100,1)</f>
        <v>2.9</v>
      </c>
      <c r="AF12" s="225"/>
      <c r="AG12" s="38">
        <f>ROUND((AG10/AG11-1)*100,1)</f>
        <v>3.3</v>
      </c>
      <c r="AH12" s="225"/>
      <c r="AI12" s="38">
        <f>ROUND((AI10/AI11-1)*100,1)</f>
        <v>9.3</v>
      </c>
      <c r="AJ12" s="40"/>
      <c r="AK12" s="41">
        <f>ROUND((AK10/AK11-1)*100,1)</f>
        <v>5.2</v>
      </c>
      <c r="AL12" s="44"/>
      <c r="AM12" s="38">
        <f>ROUND((AM10/AM11-1)*100,1)</f>
        <v>1.9</v>
      </c>
      <c r="AN12" s="45"/>
      <c r="AO12" s="38">
        <f>ROUND((AO10/AO11-1)*100,1)</f>
        <v>20.8</v>
      </c>
      <c r="AP12" s="40"/>
      <c r="AQ12" s="38">
        <f>ROUND((AQ10/AQ11-1)*100,1)</f>
        <v>3.1</v>
      </c>
      <c r="AR12" s="40"/>
      <c r="AS12" s="41">
        <f>ROUND((AS10/AS11-1)*100,1)</f>
        <v>8</v>
      </c>
      <c r="AT12" s="44"/>
      <c r="AU12" s="38">
        <f>ROUND((AU10/AU11-1)*100,1)</f>
        <v>5.3</v>
      </c>
      <c r="AV12" s="45"/>
      <c r="AW12" s="38">
        <f>ROUND((AW10/AW11-1)*100,1)</f>
        <v>0.6</v>
      </c>
      <c r="AX12" s="40"/>
      <c r="AY12" s="38">
        <f>ROUND((AY10/AY11-1)*100,1)</f>
        <v>4.7</v>
      </c>
      <c r="AZ12" s="223"/>
      <c r="BA12" s="41">
        <f>ROUND((BA10/BA11-1)*100,1)</f>
        <v>3.5</v>
      </c>
      <c r="BB12" s="44"/>
      <c r="BC12" s="38">
        <f>ROUND((BC10/BC11-1)*100,1)</f>
        <v>8.8</v>
      </c>
      <c r="BD12" s="45"/>
      <c r="BE12" s="38">
        <f>ROUND((BE10/BE11-1)*100,1)</f>
        <v>3.6</v>
      </c>
      <c r="BF12" s="40"/>
      <c r="BG12" s="38">
        <f>ROUND((BG10/BG11-1)*100,1)</f>
        <v>-0.2</v>
      </c>
      <c r="BH12" s="223"/>
      <c r="BI12" s="41">
        <f>ROUND((BI10/BI11-1)*100,1)</f>
        <v>4</v>
      </c>
      <c r="BJ12" s="224"/>
      <c r="BK12" s="38">
        <f>ROUND((BK10/BK11-1)*100,1)</f>
        <v>3.5</v>
      </c>
      <c r="BL12" s="225"/>
      <c r="BM12" s="38">
        <f>ROUND((BM10/BM11-1)*100,1)</f>
        <v>11.6</v>
      </c>
      <c r="BN12" s="225"/>
      <c r="BO12" s="38">
        <f>ROUND((BO10/BO11-1)*100,1)</f>
        <v>11.6</v>
      </c>
      <c r="BP12" s="40"/>
      <c r="BQ12" s="41">
        <f>ROUND((BQ10/BQ11-1)*100,1)</f>
        <v>9.2</v>
      </c>
      <c r="BR12" s="44"/>
      <c r="BS12" s="38">
        <f>ROUND((BS10/BS11-1)*100,1)</f>
        <v>9.4</v>
      </c>
      <c r="BT12" s="45"/>
      <c r="BU12" s="38">
        <f>ROUND((BU10/BU11-1)*100,1)</f>
        <v>1.4</v>
      </c>
      <c r="BV12" s="40"/>
      <c r="BW12" s="38"/>
      <c r="BX12" s="40"/>
      <c r="BY12" s="41">
        <f>ROUND((BY10/BY11-1)*100,1)</f>
        <v>5.3</v>
      </c>
    </row>
    <row r="13" spans="1:77" ht="30" customHeight="1">
      <c r="A13" s="46"/>
      <c r="B13" s="234" t="s">
        <v>91</v>
      </c>
      <c r="C13" s="235"/>
      <c r="D13" s="240" t="s">
        <v>30</v>
      </c>
      <c r="E13" s="22" t="s">
        <v>89</v>
      </c>
      <c r="F13" s="47"/>
      <c r="G13" s="24">
        <v>756</v>
      </c>
      <c r="H13" s="48"/>
      <c r="I13" s="24">
        <v>717</v>
      </c>
      <c r="J13" s="216"/>
      <c r="K13" s="24">
        <v>747</v>
      </c>
      <c r="L13" s="216"/>
      <c r="M13" s="34">
        <f>(G13+I13+K13)</f>
        <v>2220</v>
      </c>
      <c r="N13" s="47"/>
      <c r="O13" s="24">
        <v>795</v>
      </c>
      <c r="P13" s="226"/>
      <c r="Q13" s="24">
        <v>760</v>
      </c>
      <c r="R13" s="226"/>
      <c r="S13" s="24">
        <v>821</v>
      </c>
      <c r="T13" s="216"/>
      <c r="U13" s="34">
        <f>(O13+Q13+S13)</f>
        <v>2376</v>
      </c>
      <c r="V13" s="47"/>
      <c r="W13" s="24">
        <v>830</v>
      </c>
      <c r="X13" s="226"/>
      <c r="Y13" s="24">
        <v>839</v>
      </c>
      <c r="Z13" s="226"/>
      <c r="AA13" s="24">
        <v>785</v>
      </c>
      <c r="AB13" s="216"/>
      <c r="AC13" s="34">
        <f>(W13+Y13+AA13)</f>
        <v>2454</v>
      </c>
      <c r="AD13" s="47"/>
      <c r="AE13" s="24">
        <v>711</v>
      </c>
      <c r="AF13" s="227"/>
      <c r="AG13" s="24">
        <v>711</v>
      </c>
      <c r="AH13" s="227"/>
      <c r="AI13" s="24">
        <v>745</v>
      </c>
      <c r="AJ13" s="216"/>
      <c r="AK13" s="34">
        <f>(AE13+AG13+AI13)</f>
        <v>2167</v>
      </c>
      <c r="AL13" s="47"/>
      <c r="AM13" s="24">
        <v>762</v>
      </c>
      <c r="AN13" s="48"/>
      <c r="AO13" s="24">
        <v>761</v>
      </c>
      <c r="AP13" s="216"/>
      <c r="AQ13" s="24">
        <v>787</v>
      </c>
      <c r="AR13" s="216"/>
      <c r="AS13" s="34">
        <f>(AM13+AO13+AQ13)</f>
        <v>2310</v>
      </c>
      <c r="AT13" s="47"/>
      <c r="AU13" s="24">
        <v>793</v>
      </c>
      <c r="AV13" s="48"/>
      <c r="AW13" s="24">
        <v>739</v>
      </c>
      <c r="AX13" s="216"/>
      <c r="AY13" s="24">
        <v>781</v>
      </c>
      <c r="AZ13" s="216"/>
      <c r="BA13" s="34">
        <f>(AU13+AW13+AY13)</f>
        <v>2313</v>
      </c>
      <c r="BB13" s="47"/>
      <c r="BC13" s="24">
        <v>843</v>
      </c>
      <c r="BD13" s="48"/>
      <c r="BE13" s="24">
        <v>850</v>
      </c>
      <c r="BF13" s="216"/>
      <c r="BG13" s="24">
        <v>786</v>
      </c>
      <c r="BH13" s="216"/>
      <c r="BI13" s="34">
        <f>(BC13+BE13+BG13)</f>
        <v>2479</v>
      </c>
      <c r="BJ13" s="47"/>
      <c r="BK13" s="24">
        <v>722</v>
      </c>
      <c r="BL13" s="227"/>
      <c r="BM13" s="212">
        <v>775</v>
      </c>
      <c r="BN13" s="227"/>
      <c r="BO13" s="212">
        <v>825</v>
      </c>
      <c r="BP13" s="216"/>
      <c r="BQ13" s="34">
        <f>(BK13+BM13+BO13)</f>
        <v>2322</v>
      </c>
      <c r="BR13" s="47"/>
      <c r="BS13" s="212">
        <v>850</v>
      </c>
      <c r="BT13" s="48"/>
      <c r="BU13" s="212">
        <v>825</v>
      </c>
      <c r="BV13" s="216"/>
      <c r="BW13" s="24"/>
      <c r="BX13" s="216"/>
      <c r="BY13" s="34">
        <f>(BS13+BU13+BW13)</f>
        <v>1675</v>
      </c>
    </row>
    <row r="14" spans="1:77" ht="30" customHeight="1">
      <c r="A14" s="46"/>
      <c r="B14" s="236"/>
      <c r="C14" s="237"/>
      <c r="D14" s="241"/>
      <c r="E14" s="28" t="s">
        <v>27</v>
      </c>
      <c r="F14" s="29"/>
      <c r="G14" s="50" t="s">
        <v>92</v>
      </c>
      <c r="H14" s="31"/>
      <c r="I14" s="50" t="s">
        <v>93</v>
      </c>
      <c r="J14" s="33"/>
      <c r="K14" s="228" t="s">
        <v>94</v>
      </c>
      <c r="L14" s="33"/>
      <c r="M14" s="49" t="s">
        <v>95</v>
      </c>
      <c r="N14" s="29"/>
      <c r="O14" s="30">
        <v>815</v>
      </c>
      <c r="P14" s="213"/>
      <c r="Q14" s="30">
        <v>789</v>
      </c>
      <c r="R14" s="213"/>
      <c r="S14" s="30">
        <v>841</v>
      </c>
      <c r="T14" s="33"/>
      <c r="U14" s="34">
        <f>(O14+Q14+S14)</f>
        <v>2445</v>
      </c>
      <c r="V14" s="29"/>
      <c r="W14" s="30">
        <v>858</v>
      </c>
      <c r="X14" s="213"/>
      <c r="Y14" s="30">
        <v>876</v>
      </c>
      <c r="Z14" s="213"/>
      <c r="AA14" s="30">
        <v>820</v>
      </c>
      <c r="AB14" s="33"/>
      <c r="AC14" s="34">
        <f>(W14+Y14+AA14)</f>
        <v>2554</v>
      </c>
      <c r="AD14" s="29"/>
      <c r="AE14" s="30">
        <v>703</v>
      </c>
      <c r="AF14" s="214"/>
      <c r="AG14" s="30">
        <v>685</v>
      </c>
      <c r="AH14" s="214"/>
      <c r="AI14" s="30">
        <v>746</v>
      </c>
      <c r="AJ14" s="33"/>
      <c r="AK14" s="34">
        <f>(AE14+AG14+AI14)</f>
        <v>2134</v>
      </c>
      <c r="AL14" s="29"/>
      <c r="AM14" s="50">
        <v>756</v>
      </c>
      <c r="AN14" s="31"/>
      <c r="AO14" s="50">
        <v>717</v>
      </c>
      <c r="AP14" s="33"/>
      <c r="AQ14" s="50">
        <v>747</v>
      </c>
      <c r="AR14" s="33"/>
      <c r="AS14" s="34">
        <f>(AM14+AO14+AQ14)</f>
        <v>2220</v>
      </c>
      <c r="AT14" s="29"/>
      <c r="AU14" s="50">
        <v>795</v>
      </c>
      <c r="AV14" s="31"/>
      <c r="AW14" s="30">
        <v>760</v>
      </c>
      <c r="AX14" s="33"/>
      <c r="AY14" s="30">
        <v>821</v>
      </c>
      <c r="AZ14" s="33"/>
      <c r="BA14" s="34">
        <f>(AU14+AW14+AY14)</f>
        <v>2376</v>
      </c>
      <c r="BB14" s="29"/>
      <c r="BC14" s="30">
        <v>830</v>
      </c>
      <c r="BD14" s="31"/>
      <c r="BE14" s="30">
        <v>839</v>
      </c>
      <c r="BF14" s="33"/>
      <c r="BG14" s="30">
        <v>785</v>
      </c>
      <c r="BH14" s="33"/>
      <c r="BI14" s="34">
        <f>(BC14+BE14+BG14)</f>
        <v>2454</v>
      </c>
      <c r="BJ14" s="29"/>
      <c r="BK14" s="30">
        <v>711</v>
      </c>
      <c r="BL14" s="214"/>
      <c r="BM14" s="30">
        <v>711</v>
      </c>
      <c r="BN14" s="214"/>
      <c r="BO14" s="30">
        <v>745</v>
      </c>
      <c r="BP14" s="33"/>
      <c r="BQ14" s="34">
        <f>(BK14+BM14+BO14)</f>
        <v>2167</v>
      </c>
      <c r="BR14" s="29"/>
      <c r="BS14" s="50">
        <v>762</v>
      </c>
      <c r="BT14" s="31"/>
      <c r="BU14" s="50">
        <v>761</v>
      </c>
      <c r="BV14" s="33"/>
      <c r="BW14" s="50"/>
      <c r="BX14" s="33"/>
      <c r="BY14" s="34">
        <f>(BS14+BU14+BW14)</f>
        <v>1523</v>
      </c>
    </row>
    <row r="15" spans="1:77" ht="30" customHeight="1" thickBot="1">
      <c r="A15" s="46"/>
      <c r="B15" s="238"/>
      <c r="C15" s="239"/>
      <c r="D15" s="242"/>
      <c r="E15" s="36" t="s">
        <v>28</v>
      </c>
      <c r="F15" s="44"/>
      <c r="G15" s="38">
        <v>1.5</v>
      </c>
      <c r="H15" s="45"/>
      <c r="I15" s="38">
        <v>4.2</v>
      </c>
      <c r="J15" s="40"/>
      <c r="K15" s="38">
        <v>-0.8</v>
      </c>
      <c r="L15" s="40"/>
      <c r="M15" s="41">
        <v>1.6</v>
      </c>
      <c r="N15" s="44"/>
      <c r="O15" s="38">
        <f>ROUND((O13/O14-1)*100,1)</f>
        <v>-2.5</v>
      </c>
      <c r="P15" s="40"/>
      <c r="Q15" s="38">
        <f>ROUND((Q13/Q14-1)*100,1)</f>
        <v>-3.7</v>
      </c>
      <c r="R15" s="40"/>
      <c r="S15" s="38">
        <f>ROUND((S13/S14-1)*100,1)</f>
        <v>-2.4</v>
      </c>
      <c r="T15" s="40"/>
      <c r="U15" s="41">
        <f>ROUND((U13/U14-1)*100,1)</f>
        <v>-2.8</v>
      </c>
      <c r="V15" s="44"/>
      <c r="W15" s="38">
        <f>ROUND((W13/W14-1)*100,1)</f>
        <v>-3.3</v>
      </c>
      <c r="X15" s="40"/>
      <c r="Y15" s="38">
        <f>ROUND((Y13/Y14-1)*100,1)</f>
        <v>-4.2</v>
      </c>
      <c r="Z15" s="40"/>
      <c r="AA15" s="38">
        <f>ROUND((AA13/AA14-1)*100,1)</f>
        <v>-4.3</v>
      </c>
      <c r="AB15" s="40"/>
      <c r="AC15" s="41">
        <f>ROUND((AC13/AC14-1)*100,1)</f>
        <v>-3.9</v>
      </c>
      <c r="AD15" s="44"/>
      <c r="AE15" s="38">
        <f>ROUND((AE13/AE14-1)*100,1)</f>
        <v>1.1</v>
      </c>
      <c r="AF15" s="45"/>
      <c r="AG15" s="38">
        <f>ROUND((AG13/AG14-1)*100,1)</f>
        <v>3.8</v>
      </c>
      <c r="AH15" s="45"/>
      <c r="AI15" s="38">
        <f>ROUND((AI13/AI14-1)*100,1)</f>
        <v>-0.1</v>
      </c>
      <c r="AJ15" s="40"/>
      <c r="AK15" s="41">
        <f>ROUND((AK13/AK14-1)*100,1)</f>
        <v>1.5</v>
      </c>
      <c r="AL15" s="44"/>
      <c r="AM15" s="38">
        <f>ROUND((AM13/AM14-1)*100,1)</f>
        <v>0.8</v>
      </c>
      <c r="AN15" s="45"/>
      <c r="AO15" s="38">
        <f>ROUND((AO13/AO14-1)*100,1)</f>
        <v>6.1</v>
      </c>
      <c r="AP15" s="40"/>
      <c r="AQ15" s="38">
        <f>ROUND((AQ13/AQ14-1)*100,1)</f>
        <v>5.4</v>
      </c>
      <c r="AR15" s="40"/>
      <c r="AS15" s="41">
        <f>ROUND((AS13/AS14-1)*100,1)</f>
        <v>4.1</v>
      </c>
      <c r="AT15" s="44"/>
      <c r="AU15" s="38">
        <f>ROUND((AU13/AU14-1)*100,1)</f>
        <v>-0.3</v>
      </c>
      <c r="AV15" s="45"/>
      <c r="AW15" s="38">
        <f>ROUND((AW13/AW14-1)*100,1)</f>
        <v>-2.8</v>
      </c>
      <c r="AX15" s="40"/>
      <c r="AY15" s="38">
        <f>ROUND((AY13/AY14-1)*100,1)</f>
        <v>-4.9</v>
      </c>
      <c r="AZ15" s="40"/>
      <c r="BA15" s="41">
        <f>ROUND((BA13/BA14-1)*100,1)</f>
        <v>-2.7</v>
      </c>
      <c r="BB15" s="44"/>
      <c r="BC15" s="38">
        <f>ROUND((BC13/BC14-1)*100,1)</f>
        <v>1.6</v>
      </c>
      <c r="BD15" s="45"/>
      <c r="BE15" s="38">
        <f>ROUND((BE13/BE14-1)*100,1)</f>
        <v>1.3</v>
      </c>
      <c r="BF15" s="40"/>
      <c r="BG15" s="38">
        <f>ROUND((BG13/BG14-1)*100,1)</f>
        <v>0.1</v>
      </c>
      <c r="BH15" s="40"/>
      <c r="BI15" s="41">
        <f>ROUND((BI13/BI14-1)*100,1)</f>
        <v>1</v>
      </c>
      <c r="BJ15" s="44"/>
      <c r="BK15" s="38">
        <f>ROUND((BK13/BK14-1)*100,1)</f>
        <v>1.5</v>
      </c>
      <c r="BL15" s="45"/>
      <c r="BM15" s="38">
        <f>ROUND((BM13/BM14-1)*100,1)</f>
        <v>9</v>
      </c>
      <c r="BN15" s="45"/>
      <c r="BO15" s="38">
        <f>ROUND((BO13/BO14-1)*100,1)</f>
        <v>10.7</v>
      </c>
      <c r="BP15" s="40"/>
      <c r="BQ15" s="41">
        <f>ROUND((BQ13/BQ14-1)*100,1)</f>
        <v>7.2</v>
      </c>
      <c r="BR15" s="44"/>
      <c r="BS15" s="38">
        <f>ROUND((BS13/BS14-1)*100,1)</f>
        <v>11.5</v>
      </c>
      <c r="BT15" s="45"/>
      <c r="BU15" s="38">
        <f>ROUND((BU13/BU14-1)*100,1)</f>
        <v>8.4</v>
      </c>
      <c r="BV15" s="40"/>
      <c r="BW15" s="38"/>
      <c r="BX15" s="40"/>
      <c r="BY15" s="41">
        <f>ROUND((BY13/BY14-1)*100,1)</f>
        <v>10</v>
      </c>
    </row>
    <row r="16" spans="1:77" ht="30" customHeight="1">
      <c r="A16" s="233"/>
      <c r="B16" s="20"/>
      <c r="C16" s="21"/>
      <c r="D16" s="240" t="s">
        <v>31</v>
      </c>
      <c r="E16" s="22" t="s">
        <v>89</v>
      </c>
      <c r="F16" s="47"/>
      <c r="G16" s="24">
        <v>1681</v>
      </c>
      <c r="H16" s="48"/>
      <c r="I16" s="24">
        <v>1540</v>
      </c>
      <c r="J16" s="216"/>
      <c r="K16" s="24">
        <v>1464</v>
      </c>
      <c r="L16" s="216"/>
      <c r="M16" s="34">
        <f>(G16+I16+K16)</f>
        <v>4685</v>
      </c>
      <c r="N16" s="47"/>
      <c r="O16" s="24">
        <v>1432</v>
      </c>
      <c r="P16" s="226"/>
      <c r="Q16" s="24">
        <v>1469</v>
      </c>
      <c r="R16" s="226"/>
      <c r="S16" s="24">
        <v>1609</v>
      </c>
      <c r="T16" s="216"/>
      <c r="U16" s="34">
        <f>(O16+Q16+S16)</f>
        <v>4510</v>
      </c>
      <c r="V16" s="47"/>
      <c r="W16" s="24">
        <v>1604</v>
      </c>
      <c r="X16" s="226"/>
      <c r="Y16" s="24">
        <v>1606</v>
      </c>
      <c r="Z16" s="226"/>
      <c r="AA16" s="24">
        <v>1680</v>
      </c>
      <c r="AB16" s="216"/>
      <c r="AC16" s="34">
        <f>(W16+Y16+AA16)</f>
        <v>4890</v>
      </c>
      <c r="AD16" s="47"/>
      <c r="AE16" s="24">
        <v>1590</v>
      </c>
      <c r="AF16" s="227"/>
      <c r="AG16" s="24">
        <v>1692</v>
      </c>
      <c r="AH16" s="227"/>
      <c r="AI16" s="24">
        <v>1876</v>
      </c>
      <c r="AJ16" s="216"/>
      <c r="AK16" s="34">
        <f>(AE16+AG16+AI16)</f>
        <v>5158</v>
      </c>
      <c r="AL16" s="47"/>
      <c r="AM16" s="24">
        <v>1716</v>
      </c>
      <c r="AN16" s="48"/>
      <c r="AO16" s="24">
        <v>1620</v>
      </c>
      <c r="AP16" s="216"/>
      <c r="AQ16" s="24">
        <v>1531</v>
      </c>
      <c r="AR16" s="216"/>
      <c r="AS16" s="34">
        <f>(AM16+AO16+AQ16)</f>
        <v>4867</v>
      </c>
      <c r="AT16" s="47"/>
      <c r="AU16" s="24">
        <v>1635</v>
      </c>
      <c r="AV16" s="48"/>
      <c r="AW16" s="24">
        <v>1664</v>
      </c>
      <c r="AX16" s="216"/>
      <c r="AY16" s="24">
        <v>1690</v>
      </c>
      <c r="AZ16" s="216"/>
      <c r="BA16" s="34">
        <f>(AU16+AW16+AY16)</f>
        <v>4989</v>
      </c>
      <c r="BB16" s="47"/>
      <c r="BC16" s="24">
        <v>1748</v>
      </c>
      <c r="BD16" s="48"/>
      <c r="BE16" s="24">
        <v>1777</v>
      </c>
      <c r="BF16" s="216"/>
      <c r="BG16" s="24">
        <v>1685</v>
      </c>
      <c r="BH16" s="216"/>
      <c r="BI16" s="34">
        <f>(BC16+BE16+BG16)</f>
        <v>5210</v>
      </c>
      <c r="BJ16" s="47"/>
      <c r="BK16" s="24">
        <v>1800</v>
      </c>
      <c r="BL16" s="227"/>
      <c r="BM16" s="212">
        <v>1750</v>
      </c>
      <c r="BN16" s="227"/>
      <c r="BO16" s="212">
        <v>1950</v>
      </c>
      <c r="BP16" s="216"/>
      <c r="BQ16" s="34">
        <f>(BK16+BM16+BO16)</f>
        <v>5500</v>
      </c>
      <c r="BR16" s="47"/>
      <c r="BS16" s="212">
        <v>1750</v>
      </c>
      <c r="BT16" s="48"/>
      <c r="BU16" s="212">
        <v>1750</v>
      </c>
      <c r="BV16" s="216"/>
      <c r="BW16" s="24"/>
      <c r="BX16" s="216"/>
      <c r="BY16" s="34">
        <f>(BS16+BU16+BW16)</f>
        <v>3500</v>
      </c>
    </row>
    <row r="17" spans="1:77" ht="30" customHeight="1">
      <c r="A17" s="233"/>
      <c r="B17" s="20" t="s">
        <v>96</v>
      </c>
      <c r="C17" s="21"/>
      <c r="D17" s="241"/>
      <c r="E17" s="28" t="s">
        <v>27</v>
      </c>
      <c r="F17" s="29"/>
      <c r="G17" s="30">
        <v>1578</v>
      </c>
      <c r="H17" s="31"/>
      <c r="I17" s="30">
        <v>1506</v>
      </c>
      <c r="J17" s="33"/>
      <c r="K17" s="32">
        <v>1460</v>
      </c>
      <c r="L17" s="33"/>
      <c r="M17" s="34">
        <f>(G17+I17+K17)</f>
        <v>4544</v>
      </c>
      <c r="N17" s="29"/>
      <c r="O17" s="30">
        <v>1390</v>
      </c>
      <c r="P17" s="213"/>
      <c r="Q17" s="51">
        <v>1363</v>
      </c>
      <c r="R17" s="213"/>
      <c r="S17" s="30">
        <v>1501</v>
      </c>
      <c r="T17" s="33"/>
      <c r="U17" s="34">
        <f>(O17+Q17+S17)</f>
        <v>4254</v>
      </c>
      <c r="V17" s="29"/>
      <c r="W17" s="30">
        <v>1447</v>
      </c>
      <c r="X17" s="213"/>
      <c r="Y17" s="30">
        <v>1626</v>
      </c>
      <c r="Z17" s="213"/>
      <c r="AA17" s="30">
        <v>1646</v>
      </c>
      <c r="AB17" s="33"/>
      <c r="AC17" s="34">
        <f>(W17+Y17+AA17)</f>
        <v>4719</v>
      </c>
      <c r="AD17" s="29"/>
      <c r="AE17" s="30">
        <v>1616</v>
      </c>
      <c r="AF17" s="214"/>
      <c r="AG17" s="30">
        <v>1606</v>
      </c>
      <c r="AH17" s="214"/>
      <c r="AI17" s="30">
        <v>1734</v>
      </c>
      <c r="AJ17" s="33"/>
      <c r="AK17" s="34">
        <f>(AE17+AG17+AI17)</f>
        <v>4956</v>
      </c>
      <c r="AL17" s="29"/>
      <c r="AM17" s="30">
        <v>1681</v>
      </c>
      <c r="AN17" s="31"/>
      <c r="AO17" s="30">
        <v>1540</v>
      </c>
      <c r="AP17" s="33"/>
      <c r="AQ17" s="30">
        <v>1464</v>
      </c>
      <c r="AR17" s="33"/>
      <c r="AS17" s="34">
        <f>(AM17+AO17+AQ17)</f>
        <v>4685</v>
      </c>
      <c r="AT17" s="29"/>
      <c r="AU17" s="30">
        <v>1432</v>
      </c>
      <c r="AV17" s="31"/>
      <c r="AW17" s="30">
        <v>1469</v>
      </c>
      <c r="AX17" s="33"/>
      <c r="AY17" s="30">
        <v>1609</v>
      </c>
      <c r="AZ17" s="33"/>
      <c r="BA17" s="34">
        <f>(AU17+AW17+AY17)</f>
        <v>4510</v>
      </c>
      <c r="BB17" s="29"/>
      <c r="BC17" s="30">
        <v>1604</v>
      </c>
      <c r="BD17" s="31"/>
      <c r="BE17" s="30">
        <v>1606</v>
      </c>
      <c r="BF17" s="33"/>
      <c r="BG17" s="30">
        <v>1680</v>
      </c>
      <c r="BH17" s="33"/>
      <c r="BI17" s="34">
        <f>(BC17+BE17+BG17)</f>
        <v>4890</v>
      </c>
      <c r="BJ17" s="29"/>
      <c r="BK17" s="30">
        <v>1590</v>
      </c>
      <c r="BL17" s="214"/>
      <c r="BM17" s="30">
        <v>1692</v>
      </c>
      <c r="BN17" s="214"/>
      <c r="BO17" s="30">
        <v>1876</v>
      </c>
      <c r="BP17" s="33"/>
      <c r="BQ17" s="34">
        <f>(BK17+BM17+BO17)</f>
        <v>5158</v>
      </c>
      <c r="BR17" s="29"/>
      <c r="BS17" s="30">
        <v>1716</v>
      </c>
      <c r="BT17" s="31"/>
      <c r="BU17" s="30">
        <v>1620</v>
      </c>
      <c r="BV17" s="33"/>
      <c r="BW17" s="30"/>
      <c r="BX17" s="33"/>
      <c r="BY17" s="34">
        <f>(BS17+BU17+BW17)</f>
        <v>3336</v>
      </c>
    </row>
    <row r="18" spans="1:77" ht="30" customHeight="1" thickBot="1">
      <c r="A18" s="233"/>
      <c r="B18" s="20"/>
      <c r="C18" s="35"/>
      <c r="D18" s="242"/>
      <c r="E18" s="36" t="s">
        <v>28</v>
      </c>
      <c r="F18" s="44"/>
      <c r="G18" s="38">
        <f>ROUND((G16/G17-1)*100,1)</f>
        <v>6.5</v>
      </c>
      <c r="H18" s="45"/>
      <c r="I18" s="38">
        <f>ROUND((I16/I17-1)*100,1)</f>
        <v>2.3</v>
      </c>
      <c r="J18" s="40"/>
      <c r="K18" s="38">
        <f>ROUND((K16/K17-1)*100,1)</f>
        <v>0.3</v>
      </c>
      <c r="L18" s="40"/>
      <c r="M18" s="41">
        <f>ROUND((M16/M17-1)*100,1)</f>
        <v>3.1</v>
      </c>
      <c r="N18" s="44"/>
      <c r="O18" s="38">
        <f>ROUND((O16/O17-1)*100,1)</f>
        <v>3</v>
      </c>
      <c r="P18" s="40"/>
      <c r="Q18" s="38">
        <f>ROUND((Q16/Q17-1)*100,1)</f>
        <v>7.8</v>
      </c>
      <c r="R18" s="40"/>
      <c r="S18" s="38">
        <f>ROUND((S16/S17-1)*100,1)</f>
        <v>7.2</v>
      </c>
      <c r="T18" s="40"/>
      <c r="U18" s="41">
        <f>ROUND((U16/U17-1)*100,1)</f>
        <v>6</v>
      </c>
      <c r="V18" s="44"/>
      <c r="W18" s="38">
        <f>ROUND((W16/W17-1)*100,1)</f>
        <v>10.9</v>
      </c>
      <c r="X18" s="40"/>
      <c r="Y18" s="38">
        <f>ROUND((Y16/Y17-1)*100,1)</f>
        <v>-1.2</v>
      </c>
      <c r="Z18" s="40"/>
      <c r="AA18" s="38">
        <f>ROUND((AA16/AA17-1)*100,1)</f>
        <v>2.1</v>
      </c>
      <c r="AB18" s="40"/>
      <c r="AC18" s="41">
        <f>ROUND((AC16/AC17-1)*100,1)</f>
        <v>3.6</v>
      </c>
      <c r="AD18" s="44"/>
      <c r="AE18" s="38">
        <f>ROUND((AE16/AE17-1)*100,1)</f>
        <v>-1.6</v>
      </c>
      <c r="AF18" s="45"/>
      <c r="AG18" s="38">
        <f>ROUND((AG16/AG17-1)*100,1)</f>
        <v>5.4</v>
      </c>
      <c r="AH18" s="45"/>
      <c r="AI18" s="38">
        <f>ROUND((AI16/AI17-1)*100,1)</f>
        <v>8.2</v>
      </c>
      <c r="AJ18" s="40"/>
      <c r="AK18" s="41">
        <f>ROUND((AK16/AK17-1)*100,1)</f>
        <v>4.1</v>
      </c>
      <c r="AL18" s="44"/>
      <c r="AM18" s="38">
        <f>ROUND((AM16/AM17-1)*100,1)</f>
        <v>2.1</v>
      </c>
      <c r="AN18" s="45"/>
      <c r="AO18" s="38">
        <f>ROUND((AO16/AO17-1)*100,1)</f>
        <v>5.2</v>
      </c>
      <c r="AP18" s="40"/>
      <c r="AQ18" s="38">
        <f>ROUND((AQ16/AQ17-1)*100,1)</f>
        <v>4.6</v>
      </c>
      <c r="AR18" s="40"/>
      <c r="AS18" s="41">
        <f>ROUND((AS16/AS17-1)*100,1)</f>
        <v>3.9</v>
      </c>
      <c r="AT18" s="44"/>
      <c r="AU18" s="38">
        <f>ROUND((AU16/AU17-1)*100,1)</f>
        <v>14.2</v>
      </c>
      <c r="AV18" s="45"/>
      <c r="AW18" s="38">
        <f>ROUND((AW16/AW17-1)*100,1)</f>
        <v>13.3</v>
      </c>
      <c r="AX18" s="40"/>
      <c r="AY18" s="38">
        <f>ROUND((AY16/AY17-1)*100,1)</f>
        <v>5</v>
      </c>
      <c r="AZ18" s="40"/>
      <c r="BA18" s="41">
        <f>ROUND((BA16/BA17-1)*100,1)</f>
        <v>10.6</v>
      </c>
      <c r="BB18" s="44"/>
      <c r="BC18" s="38">
        <f>ROUND((BC16/BC17-1)*100,1)</f>
        <v>9</v>
      </c>
      <c r="BD18" s="45"/>
      <c r="BE18" s="38">
        <f>ROUND((BE16/BE17-1)*100,1)</f>
        <v>10.6</v>
      </c>
      <c r="BF18" s="40"/>
      <c r="BG18" s="38">
        <f>ROUND((BG16/BG17-1)*100,1)</f>
        <v>0.3</v>
      </c>
      <c r="BH18" s="40"/>
      <c r="BI18" s="41">
        <f>ROUND((BI16/BI17-1)*100,1)</f>
        <v>6.5</v>
      </c>
      <c r="BJ18" s="44"/>
      <c r="BK18" s="38">
        <f>ROUND((BK16/BK17-1)*100,1)</f>
        <v>13.2</v>
      </c>
      <c r="BL18" s="45"/>
      <c r="BM18" s="38">
        <f>ROUND((BM16/BM17-1)*100,1)</f>
        <v>3.4</v>
      </c>
      <c r="BN18" s="45"/>
      <c r="BO18" s="38">
        <f>ROUND((BO16/BO17-1)*100,1)</f>
        <v>3.9</v>
      </c>
      <c r="BP18" s="40"/>
      <c r="BQ18" s="41">
        <f>ROUND((BQ16/BQ17-1)*100,1)</f>
        <v>6.6</v>
      </c>
      <c r="BR18" s="44"/>
      <c r="BS18" s="38">
        <f>ROUND((BS16/BS17-1)*100,1)</f>
        <v>2</v>
      </c>
      <c r="BT18" s="45"/>
      <c r="BU18" s="38">
        <f>ROUND((BU16/BU17-1)*100,1)</f>
        <v>8</v>
      </c>
      <c r="BV18" s="40"/>
      <c r="BW18" s="38"/>
      <c r="BX18" s="40"/>
      <c r="BY18" s="41">
        <f>ROUND((BY16/BY17-1)*100,1)</f>
        <v>4.9</v>
      </c>
    </row>
    <row r="19" spans="2:77" ht="30" customHeight="1">
      <c r="B19" s="52"/>
      <c r="C19" s="243" t="s">
        <v>97</v>
      </c>
      <c r="D19" s="240" t="s">
        <v>31</v>
      </c>
      <c r="E19" s="22" t="s">
        <v>89</v>
      </c>
      <c r="F19" s="47"/>
      <c r="G19" s="24">
        <v>372</v>
      </c>
      <c r="H19" s="48"/>
      <c r="I19" s="24">
        <v>355</v>
      </c>
      <c r="J19" s="216"/>
      <c r="K19" s="24">
        <v>304</v>
      </c>
      <c r="L19" s="216"/>
      <c r="M19" s="34">
        <f>(G19+I19+K19)</f>
        <v>1031</v>
      </c>
      <c r="N19" s="47"/>
      <c r="O19" s="24">
        <v>267</v>
      </c>
      <c r="P19" s="226"/>
      <c r="Q19" s="24">
        <v>283</v>
      </c>
      <c r="R19" s="226"/>
      <c r="S19" s="24">
        <v>328</v>
      </c>
      <c r="T19" s="216"/>
      <c r="U19" s="34">
        <f>(O19+Q19+S19)</f>
        <v>878</v>
      </c>
      <c r="V19" s="47"/>
      <c r="W19" s="24">
        <v>316</v>
      </c>
      <c r="X19" s="226"/>
      <c r="Y19" s="24">
        <v>311</v>
      </c>
      <c r="Z19" s="226"/>
      <c r="AA19" s="24">
        <v>342</v>
      </c>
      <c r="AB19" s="216"/>
      <c r="AC19" s="34">
        <f>(W19+Y19+AA19)</f>
        <v>969</v>
      </c>
      <c r="AD19" s="47"/>
      <c r="AE19" s="24">
        <v>329</v>
      </c>
      <c r="AF19" s="227"/>
      <c r="AG19" s="24">
        <v>353</v>
      </c>
      <c r="AH19" s="227"/>
      <c r="AI19" s="24">
        <v>413</v>
      </c>
      <c r="AJ19" s="216"/>
      <c r="AK19" s="34">
        <f>(AE19+AG19+AI19)</f>
        <v>1095</v>
      </c>
      <c r="AL19" s="47"/>
      <c r="AM19" s="24">
        <v>396</v>
      </c>
      <c r="AN19" s="48"/>
      <c r="AO19" s="24">
        <v>362</v>
      </c>
      <c r="AP19" s="216"/>
      <c r="AQ19" s="24">
        <v>324</v>
      </c>
      <c r="AR19" s="216"/>
      <c r="AS19" s="34">
        <f>(AM19+AO19+AQ19)</f>
        <v>1082</v>
      </c>
      <c r="AT19" s="47"/>
      <c r="AU19" s="24">
        <v>331</v>
      </c>
      <c r="AV19" s="48"/>
      <c r="AW19" s="24">
        <v>342</v>
      </c>
      <c r="AX19" s="216"/>
      <c r="AY19" s="24">
        <v>346</v>
      </c>
      <c r="AZ19" s="216"/>
      <c r="BA19" s="34">
        <f>(AU19+AW19+AY19)</f>
        <v>1019</v>
      </c>
      <c r="BB19" s="47"/>
      <c r="BC19" s="24">
        <v>365</v>
      </c>
      <c r="BD19" s="48"/>
      <c r="BE19" s="24">
        <v>350</v>
      </c>
      <c r="BF19" s="216"/>
      <c r="BG19" s="24">
        <v>363</v>
      </c>
      <c r="BH19" s="216"/>
      <c r="BI19" s="34">
        <f>(BC19+BE19+BG19)</f>
        <v>1078</v>
      </c>
      <c r="BJ19" s="47"/>
      <c r="BK19" s="24">
        <v>361</v>
      </c>
      <c r="BL19" s="227"/>
      <c r="BM19" s="212">
        <v>370</v>
      </c>
      <c r="BN19" s="227"/>
      <c r="BO19" s="212">
        <v>450</v>
      </c>
      <c r="BP19" s="216"/>
      <c r="BQ19" s="34">
        <f>(BK19+BM19+BO19)</f>
        <v>1181</v>
      </c>
      <c r="BR19" s="47"/>
      <c r="BS19" s="212">
        <v>390</v>
      </c>
      <c r="BT19" s="48"/>
      <c r="BU19" s="212">
        <v>400</v>
      </c>
      <c r="BV19" s="216"/>
      <c r="BW19" s="24"/>
      <c r="BX19" s="216"/>
      <c r="BY19" s="34">
        <f>(BS19+BU19+BW19)</f>
        <v>790</v>
      </c>
    </row>
    <row r="20" spans="2:77" ht="30" customHeight="1">
      <c r="B20" s="52"/>
      <c r="C20" s="244"/>
      <c r="D20" s="241"/>
      <c r="E20" s="28" t="s">
        <v>27</v>
      </c>
      <c r="F20" s="29"/>
      <c r="G20" s="30">
        <v>331</v>
      </c>
      <c r="H20" s="31"/>
      <c r="I20" s="30">
        <v>270</v>
      </c>
      <c r="J20" s="33"/>
      <c r="K20" s="32">
        <v>318</v>
      </c>
      <c r="L20" s="33"/>
      <c r="M20" s="34">
        <f>(G20+I20+K20)</f>
        <v>919</v>
      </c>
      <c r="N20" s="29"/>
      <c r="O20" s="30">
        <v>269</v>
      </c>
      <c r="P20" s="213"/>
      <c r="Q20" s="51">
        <v>260</v>
      </c>
      <c r="R20" s="213"/>
      <c r="S20" s="30">
        <v>313</v>
      </c>
      <c r="T20" s="33"/>
      <c r="U20" s="34">
        <f>(O20+Q20+S20)</f>
        <v>842</v>
      </c>
      <c r="V20" s="29"/>
      <c r="W20" s="30">
        <v>281</v>
      </c>
      <c r="X20" s="213"/>
      <c r="Y20" s="30">
        <v>333</v>
      </c>
      <c r="Z20" s="213"/>
      <c r="AA20" s="30">
        <v>353</v>
      </c>
      <c r="AB20" s="33"/>
      <c r="AC20" s="34">
        <f>(W20+Y20+AA20)</f>
        <v>967</v>
      </c>
      <c r="AD20" s="29"/>
      <c r="AE20" s="30">
        <v>333</v>
      </c>
      <c r="AF20" s="214"/>
      <c r="AG20" s="30">
        <v>338</v>
      </c>
      <c r="AH20" s="214"/>
      <c r="AI20" s="30">
        <v>392</v>
      </c>
      <c r="AJ20" s="33"/>
      <c r="AK20" s="34">
        <f>(AE20+AG20+AI20)</f>
        <v>1063</v>
      </c>
      <c r="AL20" s="29"/>
      <c r="AM20" s="30">
        <v>372</v>
      </c>
      <c r="AN20" s="31"/>
      <c r="AO20" s="30">
        <v>355</v>
      </c>
      <c r="AP20" s="33"/>
      <c r="AQ20" s="30">
        <v>304</v>
      </c>
      <c r="AR20" s="33"/>
      <c r="AS20" s="34">
        <f>(AM20+AO20+AQ20)</f>
        <v>1031</v>
      </c>
      <c r="AT20" s="29"/>
      <c r="AU20" s="30">
        <v>267</v>
      </c>
      <c r="AV20" s="31"/>
      <c r="AW20" s="30">
        <v>283</v>
      </c>
      <c r="AX20" s="33"/>
      <c r="AY20" s="30">
        <v>328</v>
      </c>
      <c r="AZ20" s="33"/>
      <c r="BA20" s="34">
        <f>(AU20+AW20+AY20)</f>
        <v>878</v>
      </c>
      <c r="BB20" s="29"/>
      <c r="BC20" s="30">
        <v>316</v>
      </c>
      <c r="BD20" s="31"/>
      <c r="BE20" s="30">
        <v>311</v>
      </c>
      <c r="BF20" s="33"/>
      <c r="BG20" s="30">
        <v>342</v>
      </c>
      <c r="BH20" s="33"/>
      <c r="BI20" s="34">
        <f>(BC20+BE20+BG20)</f>
        <v>969</v>
      </c>
      <c r="BJ20" s="29"/>
      <c r="BK20" s="30">
        <v>329</v>
      </c>
      <c r="BL20" s="214"/>
      <c r="BM20" s="30">
        <v>353</v>
      </c>
      <c r="BN20" s="214"/>
      <c r="BO20" s="30">
        <v>413</v>
      </c>
      <c r="BP20" s="33"/>
      <c r="BQ20" s="34">
        <f>(BK20+BM20+BO20)</f>
        <v>1095</v>
      </c>
      <c r="BR20" s="29"/>
      <c r="BS20" s="30">
        <v>396</v>
      </c>
      <c r="BT20" s="31"/>
      <c r="BU20" s="30">
        <v>362</v>
      </c>
      <c r="BV20" s="33"/>
      <c r="BW20" s="30"/>
      <c r="BX20" s="33"/>
      <c r="BY20" s="34">
        <f>(BS20+BU20+BW20)</f>
        <v>758</v>
      </c>
    </row>
    <row r="21" spans="2:77" ht="30" customHeight="1" thickBot="1">
      <c r="B21" s="52"/>
      <c r="C21" s="245"/>
      <c r="D21" s="242"/>
      <c r="E21" s="36" t="s">
        <v>28</v>
      </c>
      <c r="F21" s="44"/>
      <c r="G21" s="38">
        <f>ROUND((G19/G20-1)*100,1)</f>
        <v>12.4</v>
      </c>
      <c r="H21" s="45"/>
      <c r="I21" s="38">
        <f>ROUND((I19/I20-1)*100,1)</f>
        <v>31.5</v>
      </c>
      <c r="J21" s="40"/>
      <c r="K21" s="38">
        <f>ROUND((K19/K20-1)*100,1)</f>
        <v>-4.4</v>
      </c>
      <c r="L21" s="40"/>
      <c r="M21" s="41">
        <f>ROUND((M19/M20-1)*100,1)</f>
        <v>12.2</v>
      </c>
      <c r="N21" s="44"/>
      <c r="O21" s="38">
        <f>ROUND((O19/O20-1)*100,1)</f>
        <v>-0.7</v>
      </c>
      <c r="P21" s="40"/>
      <c r="Q21" s="38">
        <f>ROUND((Q19/Q20-1)*100,1)</f>
        <v>8.8</v>
      </c>
      <c r="R21" s="40"/>
      <c r="S21" s="38">
        <f>ROUND((S19/S20-1)*100,1)</f>
        <v>4.8</v>
      </c>
      <c r="T21" s="40"/>
      <c r="U21" s="41">
        <f>ROUND((U19/U20-1)*100,1)</f>
        <v>4.3</v>
      </c>
      <c r="V21" s="44"/>
      <c r="W21" s="38">
        <f>ROUND((W19/W20-1)*100,1)</f>
        <v>12.5</v>
      </c>
      <c r="X21" s="40"/>
      <c r="Y21" s="38">
        <f>ROUND((Y19/Y20-1)*100,1)</f>
        <v>-6.6</v>
      </c>
      <c r="Z21" s="40"/>
      <c r="AA21" s="38">
        <f>ROUND((AA19/AA20-1)*100,1)</f>
        <v>-3.1</v>
      </c>
      <c r="AB21" s="40"/>
      <c r="AC21" s="41">
        <f>ROUND((AC19/AC20-1)*100,1)</f>
        <v>0.2</v>
      </c>
      <c r="AD21" s="44"/>
      <c r="AE21" s="38">
        <f>ROUND((AE19/AE20-1)*100,1)</f>
        <v>-1.2</v>
      </c>
      <c r="AF21" s="45"/>
      <c r="AG21" s="38">
        <f>ROUND((AG19/AG20-1)*100,1)</f>
        <v>4.4</v>
      </c>
      <c r="AH21" s="45"/>
      <c r="AI21" s="38">
        <f>ROUND((AI19/AI20-1)*100,1)</f>
        <v>5.4</v>
      </c>
      <c r="AJ21" s="40"/>
      <c r="AK21" s="41">
        <f>ROUND((AK19/AK20-1)*100,1)</f>
        <v>3</v>
      </c>
      <c r="AL21" s="44"/>
      <c r="AM21" s="38">
        <f>ROUND((AM19/AM20-1)*100,1)</f>
        <v>6.5</v>
      </c>
      <c r="AN21" s="45"/>
      <c r="AO21" s="38">
        <f>ROUND((AO19/AO20-1)*100,1)</f>
        <v>2</v>
      </c>
      <c r="AP21" s="40"/>
      <c r="AQ21" s="38">
        <f>ROUND((AQ19/AQ20-1)*100,1)</f>
        <v>6.6</v>
      </c>
      <c r="AR21" s="40"/>
      <c r="AS21" s="41">
        <f>ROUND((AS19/AS20-1)*100,1)</f>
        <v>4.9</v>
      </c>
      <c r="AT21" s="44"/>
      <c r="AU21" s="38">
        <f>ROUND((AU19/AU20-1)*100,1)</f>
        <v>24</v>
      </c>
      <c r="AV21" s="45"/>
      <c r="AW21" s="38">
        <f>ROUND((AW19/AW20-1)*100,1)</f>
        <v>20.8</v>
      </c>
      <c r="AX21" s="40"/>
      <c r="AY21" s="38">
        <f>ROUND((AY19/AY20-1)*100,1)</f>
        <v>5.5</v>
      </c>
      <c r="AZ21" s="40"/>
      <c r="BA21" s="41">
        <f>ROUND((BA19/BA20-1)*100,1)</f>
        <v>16.1</v>
      </c>
      <c r="BB21" s="44"/>
      <c r="BC21" s="38">
        <f>ROUND((BC19/BC20-1)*100,1)</f>
        <v>15.5</v>
      </c>
      <c r="BD21" s="45"/>
      <c r="BE21" s="38">
        <f>ROUND((BE19/BE20-1)*100,1)</f>
        <v>12.5</v>
      </c>
      <c r="BF21" s="40"/>
      <c r="BG21" s="38">
        <f>ROUND((BG19/BG20-1)*100,1)</f>
        <v>6.1</v>
      </c>
      <c r="BH21" s="40"/>
      <c r="BI21" s="41">
        <f>ROUND((BI19/BI20-1)*100,1)</f>
        <v>11.2</v>
      </c>
      <c r="BJ21" s="44"/>
      <c r="BK21" s="38">
        <f>ROUND((BK19/BK20-1)*100,1)</f>
        <v>9.7</v>
      </c>
      <c r="BL21" s="45"/>
      <c r="BM21" s="38">
        <f>ROUND((BM19/BM20-1)*100,1)</f>
        <v>4.8</v>
      </c>
      <c r="BN21" s="45"/>
      <c r="BO21" s="38">
        <f>ROUND((BO19/BO20-1)*100,1)</f>
        <v>9</v>
      </c>
      <c r="BP21" s="40"/>
      <c r="BQ21" s="41">
        <f>ROUND((BQ19/BQ20-1)*100,1)</f>
        <v>7.9</v>
      </c>
      <c r="BR21" s="44"/>
      <c r="BS21" s="38">
        <f>ROUND((BS19/BS20-1)*100,1)</f>
        <v>-1.5</v>
      </c>
      <c r="BT21" s="45"/>
      <c r="BU21" s="38">
        <f>ROUND((BU19/BU20-1)*100,1)</f>
        <v>10.5</v>
      </c>
      <c r="BV21" s="40"/>
      <c r="BW21" s="38"/>
      <c r="BX21" s="40"/>
      <c r="BY21" s="41">
        <f>ROUND((BY19/BY20-1)*100,1)</f>
        <v>4.2</v>
      </c>
    </row>
    <row r="22" spans="2:77" ht="30" customHeight="1">
      <c r="B22" s="52"/>
      <c r="C22" s="243" t="s">
        <v>98</v>
      </c>
      <c r="D22" s="240" t="s">
        <v>32</v>
      </c>
      <c r="E22" s="22" t="s">
        <v>89</v>
      </c>
      <c r="F22" s="47"/>
      <c r="G22" s="24">
        <v>655.692</v>
      </c>
      <c r="H22" s="48"/>
      <c r="I22" s="24">
        <v>600.255</v>
      </c>
      <c r="J22" s="216"/>
      <c r="K22" s="24">
        <v>632.107</v>
      </c>
      <c r="L22" s="216"/>
      <c r="M22" s="34">
        <f>(G22+I22+K22)</f>
        <v>1888.054</v>
      </c>
      <c r="N22" s="47"/>
      <c r="O22" s="24">
        <v>638.892</v>
      </c>
      <c r="P22" s="226"/>
      <c r="Q22" s="24">
        <v>627.985</v>
      </c>
      <c r="R22" s="226"/>
      <c r="S22" s="24">
        <v>656.875</v>
      </c>
      <c r="T22" s="216"/>
      <c r="U22" s="34">
        <f>(O22+Q22+S22)</f>
        <v>1923.752</v>
      </c>
      <c r="V22" s="47"/>
      <c r="W22" s="24">
        <v>698.749</v>
      </c>
      <c r="X22" s="226"/>
      <c r="Y22" s="24">
        <v>671.504</v>
      </c>
      <c r="Z22" s="226"/>
      <c r="AA22" s="24">
        <v>629.953</v>
      </c>
      <c r="AB22" s="216"/>
      <c r="AC22" s="34">
        <f>(W22+Y22+AA22)</f>
        <v>2000.2060000000001</v>
      </c>
      <c r="AD22" s="47"/>
      <c r="AE22" s="24">
        <v>614.595</v>
      </c>
      <c r="AF22" s="227"/>
      <c r="AG22" s="24">
        <v>637.574</v>
      </c>
      <c r="AH22" s="227"/>
      <c r="AI22" s="24">
        <v>694.808</v>
      </c>
      <c r="AJ22" s="216"/>
      <c r="AK22" s="34">
        <f>(AE22+AG22+AI22)</f>
        <v>1946.9769999999999</v>
      </c>
      <c r="AL22" s="47"/>
      <c r="AM22" s="24">
        <v>661.144</v>
      </c>
      <c r="AN22" s="48"/>
      <c r="AO22" s="24">
        <v>668.062</v>
      </c>
      <c r="AP22" s="216"/>
      <c r="AQ22" s="24">
        <v>672.128</v>
      </c>
      <c r="AR22" s="216"/>
      <c r="AS22" s="34">
        <f>(AM22+AO22+AQ22)</f>
        <v>2001.3340000000003</v>
      </c>
      <c r="AT22" s="47"/>
      <c r="AU22" s="24">
        <v>674.108</v>
      </c>
      <c r="AV22" s="48"/>
      <c r="AW22" s="24">
        <v>639.683</v>
      </c>
      <c r="AX22" s="216"/>
      <c r="AY22" s="24">
        <v>658.085</v>
      </c>
      <c r="AZ22" s="216"/>
      <c r="BA22" s="34">
        <f>(AU22+AW22+AY22)</f>
        <v>1971.876</v>
      </c>
      <c r="BB22" s="47"/>
      <c r="BC22" s="24">
        <v>758.504</v>
      </c>
      <c r="BD22" s="48"/>
      <c r="BE22" s="24">
        <v>740.413</v>
      </c>
      <c r="BF22" s="216"/>
      <c r="BG22" s="24">
        <v>656.213</v>
      </c>
      <c r="BH22" s="216"/>
      <c r="BI22" s="34">
        <f>(BC22+BE22+BG22)</f>
        <v>2155.13</v>
      </c>
      <c r="BJ22" s="47"/>
      <c r="BK22" s="24">
        <v>660.103</v>
      </c>
      <c r="BL22" s="227"/>
      <c r="BM22" s="212">
        <v>670</v>
      </c>
      <c r="BN22" s="227"/>
      <c r="BO22" s="212">
        <v>750</v>
      </c>
      <c r="BP22" s="216"/>
      <c r="BQ22" s="34">
        <f>(BK22+BM22+BO22)</f>
        <v>2080.103</v>
      </c>
      <c r="BR22" s="47"/>
      <c r="BS22" s="212">
        <v>730</v>
      </c>
      <c r="BT22" s="48"/>
      <c r="BU22" s="212">
        <v>720</v>
      </c>
      <c r="BV22" s="216"/>
      <c r="BW22" s="24"/>
      <c r="BX22" s="216"/>
      <c r="BY22" s="34">
        <f>(BS22+BU22+BW22)</f>
        <v>1450</v>
      </c>
    </row>
    <row r="23" spans="2:77" ht="30" customHeight="1">
      <c r="B23" s="52"/>
      <c r="C23" s="244"/>
      <c r="D23" s="241"/>
      <c r="E23" s="28" t="s">
        <v>27</v>
      </c>
      <c r="F23" s="29"/>
      <c r="G23" s="30">
        <v>627.513</v>
      </c>
      <c r="H23" s="31"/>
      <c r="I23" s="30">
        <v>627.124</v>
      </c>
      <c r="J23" s="33"/>
      <c r="K23" s="32">
        <v>625.333</v>
      </c>
      <c r="L23" s="33"/>
      <c r="M23" s="34">
        <f>(G23+I23+K23)</f>
        <v>1879.9700000000003</v>
      </c>
      <c r="N23" s="29"/>
      <c r="O23" s="30">
        <v>611.073</v>
      </c>
      <c r="P23" s="213"/>
      <c r="Q23" s="51">
        <v>566.149</v>
      </c>
      <c r="R23" s="213"/>
      <c r="S23" s="30">
        <v>626.003</v>
      </c>
      <c r="T23" s="33"/>
      <c r="U23" s="34">
        <f>(O23+Q23+S23)</f>
        <v>1803.225</v>
      </c>
      <c r="V23" s="29"/>
      <c r="W23" s="30">
        <v>646.518</v>
      </c>
      <c r="X23" s="213"/>
      <c r="Y23" s="30">
        <v>657.082</v>
      </c>
      <c r="Z23" s="213"/>
      <c r="AA23" s="30">
        <v>608.045</v>
      </c>
      <c r="AB23" s="33"/>
      <c r="AC23" s="34">
        <f>(W23+Y23+AA23)</f>
        <v>1911.645</v>
      </c>
      <c r="AD23" s="29"/>
      <c r="AE23" s="30">
        <v>604.42</v>
      </c>
      <c r="AF23" s="214"/>
      <c r="AG23" s="30">
        <v>598.519</v>
      </c>
      <c r="AH23" s="214"/>
      <c r="AI23" s="30">
        <v>651.935</v>
      </c>
      <c r="AJ23" s="33"/>
      <c r="AK23" s="34">
        <f>(AE23+AG23+AI23)</f>
        <v>1854.8739999999998</v>
      </c>
      <c r="AL23" s="29"/>
      <c r="AM23" s="30">
        <v>655.692</v>
      </c>
      <c r="AN23" s="31"/>
      <c r="AO23" s="30">
        <v>600.255</v>
      </c>
      <c r="AP23" s="33"/>
      <c r="AQ23" s="30">
        <v>632.107</v>
      </c>
      <c r="AR23" s="33"/>
      <c r="AS23" s="34">
        <f>(AM23+AO23+AQ23)</f>
        <v>1888.054</v>
      </c>
      <c r="AT23" s="29"/>
      <c r="AU23" s="30">
        <v>638.892</v>
      </c>
      <c r="AV23" s="31"/>
      <c r="AW23" s="30">
        <v>627.985</v>
      </c>
      <c r="AX23" s="33"/>
      <c r="AY23" s="30">
        <v>656.875</v>
      </c>
      <c r="AZ23" s="33"/>
      <c r="BA23" s="34">
        <f>(AU23+AW23+AY23)</f>
        <v>1923.752</v>
      </c>
      <c r="BB23" s="29"/>
      <c r="BC23" s="30">
        <v>698.749</v>
      </c>
      <c r="BD23" s="31"/>
      <c r="BE23" s="30">
        <v>671.504</v>
      </c>
      <c r="BF23" s="33"/>
      <c r="BG23" s="30">
        <v>629.953</v>
      </c>
      <c r="BH23" s="33"/>
      <c r="BI23" s="34">
        <f>(BC23+BE23+BG23)</f>
        <v>2000.2060000000001</v>
      </c>
      <c r="BJ23" s="29"/>
      <c r="BK23" s="30">
        <v>614.595</v>
      </c>
      <c r="BL23" s="214"/>
      <c r="BM23" s="30">
        <v>637.574</v>
      </c>
      <c r="BN23" s="214"/>
      <c r="BO23" s="30">
        <v>694.808</v>
      </c>
      <c r="BP23" s="33"/>
      <c r="BQ23" s="34">
        <f>(BK23+BM23+BO23)</f>
        <v>1946.9769999999999</v>
      </c>
      <c r="BR23" s="29"/>
      <c r="BS23" s="30">
        <v>661.144</v>
      </c>
      <c r="BT23" s="31"/>
      <c r="BU23" s="30">
        <v>668.062</v>
      </c>
      <c r="BV23" s="33"/>
      <c r="BW23" s="30"/>
      <c r="BX23" s="33"/>
      <c r="BY23" s="34">
        <f>(BS23+BU23+BW23)</f>
        <v>1329.2060000000001</v>
      </c>
    </row>
    <row r="24" spans="2:77" ht="30" customHeight="1" thickBot="1">
      <c r="B24" s="53"/>
      <c r="C24" s="245"/>
      <c r="D24" s="242"/>
      <c r="E24" s="36" t="s">
        <v>28</v>
      </c>
      <c r="F24" s="44"/>
      <c r="G24" s="38">
        <f>ROUND((G22/G23-1)*100,1)</f>
        <v>4.5</v>
      </c>
      <c r="H24" s="45"/>
      <c r="I24" s="38">
        <f>ROUND((I22/I23-1)*100,1)</f>
        <v>-4.3</v>
      </c>
      <c r="J24" s="40"/>
      <c r="K24" s="38">
        <f>ROUND((K22/K23-1)*100,1)</f>
        <v>1.1</v>
      </c>
      <c r="L24" s="40"/>
      <c r="M24" s="41">
        <f>ROUND((M22/M23-1)*100,1)</f>
        <v>0.4</v>
      </c>
      <c r="N24" s="44"/>
      <c r="O24" s="38">
        <f>ROUND((O22/O23-1)*100,1)</f>
        <v>4.6</v>
      </c>
      <c r="P24" s="40"/>
      <c r="Q24" s="38">
        <f>ROUND((Q22/Q23-1)*100,1)</f>
        <v>10.9</v>
      </c>
      <c r="R24" s="40"/>
      <c r="S24" s="38">
        <f>ROUND((S22/S23-1)*100,1)</f>
        <v>4.9</v>
      </c>
      <c r="T24" s="40"/>
      <c r="U24" s="41">
        <f>ROUND((U22/U23-1)*100,1)</f>
        <v>6.7</v>
      </c>
      <c r="V24" s="44"/>
      <c r="W24" s="38">
        <f>ROUND((W22/W23-1)*100,1)</f>
        <v>8.1</v>
      </c>
      <c r="X24" s="40"/>
      <c r="Y24" s="38">
        <f>ROUND((Y22/Y23-1)*100,1)</f>
        <v>2.2</v>
      </c>
      <c r="Z24" s="40"/>
      <c r="AA24" s="38">
        <f>ROUND((AA22/AA23-1)*100,1)</f>
        <v>3.6</v>
      </c>
      <c r="AB24" s="40"/>
      <c r="AC24" s="41">
        <f>ROUND((AC22/AC23-1)*100,1)</f>
        <v>4.6</v>
      </c>
      <c r="AD24" s="44"/>
      <c r="AE24" s="38">
        <f>ROUND((AE22/AE23-1)*100,1)</f>
        <v>1.7</v>
      </c>
      <c r="AF24" s="45"/>
      <c r="AG24" s="38">
        <f>ROUND((AG22/AG23-1)*100,1)</f>
        <v>6.5</v>
      </c>
      <c r="AH24" s="45"/>
      <c r="AI24" s="38">
        <f>ROUND((AI22/AI23-1)*100,1)</f>
        <v>6.6</v>
      </c>
      <c r="AJ24" s="40"/>
      <c r="AK24" s="41">
        <f>ROUND((AK22/AK23-1)*100,1)</f>
        <v>5</v>
      </c>
      <c r="AL24" s="44"/>
      <c r="AM24" s="38">
        <f>ROUND((AM22/AM23-1)*100,1)</f>
        <v>0.8</v>
      </c>
      <c r="AN24" s="45"/>
      <c r="AO24" s="38">
        <f>ROUND((AO22/AO23-1)*100,1)</f>
        <v>11.3</v>
      </c>
      <c r="AP24" s="40"/>
      <c r="AQ24" s="38">
        <f>ROUND((AQ22/AQ23-1)*100,1)</f>
        <v>6.3</v>
      </c>
      <c r="AR24" s="40"/>
      <c r="AS24" s="41">
        <f>ROUND((AS22/AS23-1)*100,1)</f>
        <v>6</v>
      </c>
      <c r="AT24" s="44"/>
      <c r="AU24" s="38">
        <f>ROUND((AU22/AU23-1)*100,1)</f>
        <v>5.5</v>
      </c>
      <c r="AV24" s="45"/>
      <c r="AW24" s="38">
        <f>ROUND((AW22/AW23-1)*100,1)</f>
        <v>1.9</v>
      </c>
      <c r="AX24" s="40"/>
      <c r="AY24" s="38">
        <f>ROUND((AY22/AY23-1)*100,1)</f>
        <v>0.2</v>
      </c>
      <c r="AZ24" s="40"/>
      <c r="BA24" s="41">
        <f>ROUND((BA22/BA23-1)*100,1)</f>
        <v>2.5</v>
      </c>
      <c r="BB24" s="44"/>
      <c r="BC24" s="38">
        <f>ROUND((BC22/BC23-1)*100,1)</f>
        <v>8.6</v>
      </c>
      <c r="BD24" s="45"/>
      <c r="BE24" s="38">
        <f>ROUND((BE22/BE23-1)*100,1)</f>
        <v>10.3</v>
      </c>
      <c r="BF24" s="40"/>
      <c r="BG24" s="38">
        <f>ROUND((BG22/BG23-1)*100,1)</f>
        <v>4.2</v>
      </c>
      <c r="BH24" s="40"/>
      <c r="BI24" s="41">
        <f>ROUND((BI22/BI23-1)*100,1)</f>
        <v>7.7</v>
      </c>
      <c r="BJ24" s="44"/>
      <c r="BK24" s="38">
        <f>ROUND((BK22/BK23-1)*100,1)</f>
        <v>7.4</v>
      </c>
      <c r="BL24" s="45"/>
      <c r="BM24" s="38">
        <f>ROUND((BM22/BM23-1)*100,1)</f>
        <v>5.1</v>
      </c>
      <c r="BN24" s="45"/>
      <c r="BO24" s="38">
        <f>ROUND((BO22/BO23-1)*100,1)</f>
        <v>7.9</v>
      </c>
      <c r="BP24" s="40"/>
      <c r="BQ24" s="41">
        <f>ROUND((BQ22/BQ23-1)*100,1)</f>
        <v>6.8</v>
      </c>
      <c r="BR24" s="44"/>
      <c r="BS24" s="38">
        <f>ROUND((BS22/BS23-1)*100,1)</f>
        <v>10.4</v>
      </c>
      <c r="BT24" s="45"/>
      <c r="BU24" s="38">
        <f>ROUND((BU22/BU23-1)*100,1)</f>
        <v>7.8</v>
      </c>
      <c r="BV24" s="40"/>
      <c r="BW24" s="38"/>
      <c r="BX24" s="40"/>
      <c r="BY24" s="41">
        <f>ROUND((BY22/BY23-1)*100,1)</f>
        <v>9.1</v>
      </c>
    </row>
    <row r="25" spans="2:77" ht="30" customHeight="1">
      <c r="B25" s="234" t="s">
        <v>99</v>
      </c>
      <c r="C25" s="235"/>
      <c r="D25" s="240" t="s">
        <v>33</v>
      </c>
      <c r="E25" s="22" t="s">
        <v>89</v>
      </c>
      <c r="F25" s="23"/>
      <c r="G25" s="24">
        <v>90.46</v>
      </c>
      <c r="H25" s="25"/>
      <c r="I25" s="24">
        <v>100.289</v>
      </c>
      <c r="J25" s="209"/>
      <c r="K25" s="24">
        <v>121.278</v>
      </c>
      <c r="L25" s="209"/>
      <c r="M25" s="34">
        <f>(G25+I25+K25)</f>
        <v>312.027</v>
      </c>
      <c r="N25" s="23"/>
      <c r="O25" s="24">
        <v>121.289</v>
      </c>
      <c r="P25" s="210"/>
      <c r="Q25" s="24">
        <v>116.311</v>
      </c>
      <c r="R25" s="210"/>
      <c r="S25" s="24">
        <v>131.26</v>
      </c>
      <c r="T25" s="209"/>
      <c r="U25" s="34">
        <f>(O25+Q25+S25)</f>
        <v>368.86</v>
      </c>
      <c r="V25" s="23"/>
      <c r="W25" s="24">
        <v>179.071</v>
      </c>
      <c r="X25" s="210"/>
      <c r="Y25" s="24">
        <v>190.803</v>
      </c>
      <c r="Z25" s="210"/>
      <c r="AA25" s="24">
        <v>167.199</v>
      </c>
      <c r="AB25" s="209"/>
      <c r="AC25" s="34">
        <f>(W25+Y25+AA25)</f>
        <v>537.0730000000001</v>
      </c>
      <c r="AD25" s="23"/>
      <c r="AE25" s="24">
        <v>115.562</v>
      </c>
      <c r="AF25" s="25"/>
      <c r="AG25" s="24">
        <v>154.844</v>
      </c>
      <c r="AH25" s="25"/>
      <c r="AI25" s="24">
        <v>240.276</v>
      </c>
      <c r="AJ25" s="209"/>
      <c r="AK25" s="34">
        <f>(AE25+AG25+AI25)</f>
        <v>510.682</v>
      </c>
      <c r="AL25" s="23"/>
      <c r="AM25" s="24">
        <v>90.419</v>
      </c>
      <c r="AN25" s="25"/>
      <c r="AO25" s="24">
        <v>103.696</v>
      </c>
      <c r="AP25" s="209"/>
      <c r="AQ25" s="24">
        <v>109.252</v>
      </c>
      <c r="AR25" s="209"/>
      <c r="AS25" s="34">
        <f>(AM25+AO25+AQ25)</f>
        <v>303.367</v>
      </c>
      <c r="AT25" s="23"/>
      <c r="AU25" s="24">
        <v>128.344</v>
      </c>
      <c r="AV25" s="25"/>
      <c r="AW25" s="24">
        <v>121.425</v>
      </c>
      <c r="AX25" s="209"/>
      <c r="AY25" s="24">
        <v>135.636</v>
      </c>
      <c r="AZ25" s="209"/>
      <c r="BA25" s="34">
        <f>(AU25+AW25+AY25)</f>
        <v>385.405</v>
      </c>
      <c r="BB25" s="23"/>
      <c r="BC25" s="24">
        <v>149.179</v>
      </c>
      <c r="BD25" s="25"/>
      <c r="BE25" s="24">
        <v>154.548</v>
      </c>
      <c r="BF25" s="209"/>
      <c r="BG25" s="24">
        <v>145.204</v>
      </c>
      <c r="BH25" s="209"/>
      <c r="BI25" s="34">
        <f>(BC25+BE25+BG25)</f>
        <v>448.931</v>
      </c>
      <c r="BJ25" s="23"/>
      <c r="BK25" s="211">
        <v>99.242</v>
      </c>
      <c r="BL25" s="25"/>
      <c r="BM25" s="212">
        <v>180</v>
      </c>
      <c r="BN25" s="25"/>
      <c r="BO25" s="212">
        <v>260</v>
      </c>
      <c r="BP25" s="209"/>
      <c r="BQ25" s="34">
        <f>(BK25+BM25+BO25)</f>
        <v>539.242</v>
      </c>
      <c r="BR25" s="23"/>
      <c r="BS25" s="212">
        <v>100</v>
      </c>
      <c r="BT25" s="25"/>
      <c r="BU25" s="212">
        <v>110</v>
      </c>
      <c r="BV25" s="209"/>
      <c r="BW25" s="24"/>
      <c r="BX25" s="209"/>
      <c r="BY25" s="34">
        <f>(BS25+BU25+BW25)</f>
        <v>210</v>
      </c>
    </row>
    <row r="26" spans="2:77" ht="30" customHeight="1">
      <c r="B26" s="236"/>
      <c r="C26" s="237"/>
      <c r="D26" s="241"/>
      <c r="E26" s="28" t="s">
        <v>27</v>
      </c>
      <c r="F26" s="29"/>
      <c r="G26" s="30">
        <v>112.091</v>
      </c>
      <c r="H26" s="31"/>
      <c r="I26" s="30">
        <v>112.196</v>
      </c>
      <c r="J26" s="33"/>
      <c r="K26" s="32">
        <v>143.624</v>
      </c>
      <c r="L26" s="43"/>
      <c r="M26" s="34">
        <f>(G26+I26+K26)</f>
        <v>367.91099999999994</v>
      </c>
      <c r="N26" s="29"/>
      <c r="O26" s="30">
        <v>122.339</v>
      </c>
      <c r="P26" s="213"/>
      <c r="Q26" s="51">
        <v>131.604</v>
      </c>
      <c r="R26" s="213"/>
      <c r="S26" s="30">
        <v>136.327</v>
      </c>
      <c r="T26" s="33"/>
      <c r="U26" s="34">
        <f>(O26+Q26+S26)</f>
        <v>390.27</v>
      </c>
      <c r="V26" s="29"/>
      <c r="W26" s="30">
        <v>164</v>
      </c>
      <c r="X26" s="213"/>
      <c r="Y26" s="30">
        <v>183.55</v>
      </c>
      <c r="Z26" s="213"/>
      <c r="AA26" s="30">
        <v>182.808</v>
      </c>
      <c r="AB26" s="33"/>
      <c r="AC26" s="34">
        <f>(W26+Y26+AA26)</f>
        <v>530.358</v>
      </c>
      <c r="AD26" s="29"/>
      <c r="AE26" s="30">
        <v>102.854</v>
      </c>
      <c r="AF26" s="214"/>
      <c r="AG26" s="30">
        <v>175.915</v>
      </c>
      <c r="AH26" s="214"/>
      <c r="AI26" s="30">
        <v>228.748</v>
      </c>
      <c r="AJ26" s="43"/>
      <c r="AK26" s="34">
        <f>(AE26+AG26+AI26)</f>
        <v>507.517</v>
      </c>
      <c r="AL26" s="29"/>
      <c r="AM26" s="30">
        <v>90.46</v>
      </c>
      <c r="AN26" s="31"/>
      <c r="AO26" s="30">
        <v>100.289</v>
      </c>
      <c r="AP26" s="33"/>
      <c r="AQ26" s="30">
        <v>121.278</v>
      </c>
      <c r="AR26" s="43"/>
      <c r="AS26" s="34">
        <f>(AM26+AO26+AQ26)</f>
        <v>312.027</v>
      </c>
      <c r="AT26" s="29"/>
      <c r="AU26" s="30">
        <v>121.289</v>
      </c>
      <c r="AV26" s="31"/>
      <c r="AW26" s="30">
        <v>116.311</v>
      </c>
      <c r="AX26" s="33"/>
      <c r="AY26" s="30">
        <v>131.26</v>
      </c>
      <c r="AZ26" s="33"/>
      <c r="BA26" s="34">
        <f>(AU26+AW26+AY26)</f>
        <v>368.86</v>
      </c>
      <c r="BB26" s="29"/>
      <c r="BC26" s="30">
        <v>179.071</v>
      </c>
      <c r="BD26" s="31"/>
      <c r="BE26" s="30">
        <v>190.803</v>
      </c>
      <c r="BF26" s="33"/>
      <c r="BG26" s="30">
        <v>167.199</v>
      </c>
      <c r="BH26" s="33"/>
      <c r="BI26" s="34">
        <f>(BC26+BE26+BG26)</f>
        <v>537.0730000000001</v>
      </c>
      <c r="BJ26" s="29"/>
      <c r="BK26" s="30">
        <v>115.562</v>
      </c>
      <c r="BL26" s="214"/>
      <c r="BM26" s="30">
        <v>154.844</v>
      </c>
      <c r="BN26" s="214"/>
      <c r="BO26" s="30">
        <v>240.276</v>
      </c>
      <c r="BP26" s="43"/>
      <c r="BQ26" s="34">
        <f>(BK26+BM26+BO26)</f>
        <v>510.682</v>
      </c>
      <c r="BR26" s="29"/>
      <c r="BS26" s="30">
        <v>90.419</v>
      </c>
      <c r="BT26" s="31"/>
      <c r="BU26" s="30">
        <v>103.696</v>
      </c>
      <c r="BV26" s="33"/>
      <c r="BW26" s="30"/>
      <c r="BX26" s="43"/>
      <c r="BY26" s="34">
        <f>(BS26+BU26+BW26)</f>
        <v>194.115</v>
      </c>
    </row>
    <row r="27" spans="2:77" ht="30" customHeight="1" thickBot="1">
      <c r="B27" s="238"/>
      <c r="C27" s="239"/>
      <c r="D27" s="242"/>
      <c r="E27" s="36" t="s">
        <v>28</v>
      </c>
      <c r="F27" s="44"/>
      <c r="G27" s="38">
        <f>ROUND((G25/G26-1)*100,1)</f>
        <v>-19.3</v>
      </c>
      <c r="H27" s="39"/>
      <c r="I27" s="38">
        <f>ROUND((I25/I26-1)*100,1)</f>
        <v>-10.6</v>
      </c>
      <c r="J27" s="40"/>
      <c r="K27" s="38">
        <f>ROUND((K25/K26-1)*100,1)</f>
        <v>-15.6</v>
      </c>
      <c r="L27" s="40"/>
      <c r="M27" s="41">
        <f>ROUND((M25/M26-1)*100,1)</f>
        <v>-15.2</v>
      </c>
      <c r="N27" s="222"/>
      <c r="O27" s="38">
        <f>ROUND((O25/O26-1)*100,1)</f>
        <v>-0.9</v>
      </c>
      <c r="P27" s="223"/>
      <c r="Q27" s="38">
        <f>ROUND((Q25/Q26-1)*100,1)</f>
        <v>-11.6</v>
      </c>
      <c r="R27" s="223"/>
      <c r="S27" s="38">
        <f>ROUND((S25/S26-1)*100,1)</f>
        <v>-3.7</v>
      </c>
      <c r="T27" s="40"/>
      <c r="U27" s="41">
        <f>ROUND((U25/U26-1)*100,1)</f>
        <v>-5.5</v>
      </c>
      <c r="V27" s="222"/>
      <c r="W27" s="38">
        <f>ROUND((W25/W26-1)*100,1)</f>
        <v>9.2</v>
      </c>
      <c r="X27" s="223"/>
      <c r="Y27" s="38">
        <f>ROUND((Y25/Y26-1)*100,1)</f>
        <v>4</v>
      </c>
      <c r="Z27" s="223"/>
      <c r="AA27" s="38">
        <f>ROUND((AA25/AA26-1)*100,1)</f>
        <v>-8.5</v>
      </c>
      <c r="AB27" s="40"/>
      <c r="AC27" s="41">
        <f>ROUND((AC25/AC26-1)*100,1)</f>
        <v>1.3</v>
      </c>
      <c r="AD27" s="224"/>
      <c r="AE27" s="38">
        <f>ROUND((AE25/AE26-1)*100,1)</f>
        <v>12.4</v>
      </c>
      <c r="AF27" s="229"/>
      <c r="AG27" s="38">
        <f>ROUND((AG25/AG26-1)*100,1)</f>
        <v>-12</v>
      </c>
      <c r="AH27" s="229"/>
      <c r="AI27" s="38">
        <f>ROUND((AI25/AI26-1)*100,1)</f>
        <v>5</v>
      </c>
      <c r="AJ27" s="40"/>
      <c r="AK27" s="41">
        <f>ROUND((AK25/AK26-1)*100,1)</f>
        <v>0.6</v>
      </c>
      <c r="AL27" s="44"/>
      <c r="AM27" s="38">
        <f>ROUND((AM25/AM26-1)*100,1)</f>
        <v>0</v>
      </c>
      <c r="AN27" s="39"/>
      <c r="AO27" s="38">
        <f>ROUND((AO25/AO26-1)*100,1)</f>
        <v>3.4</v>
      </c>
      <c r="AP27" s="40"/>
      <c r="AQ27" s="38">
        <f>ROUND((AQ25/AQ26-1)*100,1)</f>
        <v>-9.9</v>
      </c>
      <c r="AR27" s="40"/>
      <c r="AS27" s="41">
        <f>ROUND((AS25/AS26-1)*100,1)</f>
        <v>-2.8</v>
      </c>
      <c r="AT27" s="44"/>
      <c r="AU27" s="38">
        <f>ROUND((AU25/AU26-1)*100,1)</f>
        <v>5.8</v>
      </c>
      <c r="AV27" s="39"/>
      <c r="AW27" s="38">
        <f>ROUND((AW25/AW26-1)*100,1)</f>
        <v>4.4</v>
      </c>
      <c r="AX27" s="40"/>
      <c r="AY27" s="38">
        <f>ROUND((AY25/AY26-1)*100,1)</f>
        <v>3.3</v>
      </c>
      <c r="AZ27" s="40"/>
      <c r="BA27" s="41">
        <f>ROUND((BA25/BA26-1)*100,1)</f>
        <v>4.5</v>
      </c>
      <c r="BB27" s="44"/>
      <c r="BC27" s="38">
        <f>ROUND((BC25/BC26-1)*100,1)</f>
        <v>-16.7</v>
      </c>
      <c r="BD27" s="39"/>
      <c r="BE27" s="38">
        <f>ROUND((BE25/BE26-1)*100,1)</f>
        <v>-19</v>
      </c>
      <c r="BF27" s="40"/>
      <c r="BG27" s="38">
        <f>ROUND((BG25/BG26-1)*100,1)</f>
        <v>-13.2</v>
      </c>
      <c r="BH27" s="40"/>
      <c r="BI27" s="41">
        <f>ROUND((BI25/BI26-1)*100,1)</f>
        <v>-16.4</v>
      </c>
      <c r="BJ27" s="224"/>
      <c r="BK27" s="38">
        <f>ROUND((BK25/BK26-1)*100,1)</f>
        <v>-14.1</v>
      </c>
      <c r="BL27" s="229"/>
      <c r="BM27" s="38">
        <f>ROUND((BM25/BM26-1)*100,1)</f>
        <v>16.2</v>
      </c>
      <c r="BN27" s="229"/>
      <c r="BO27" s="38">
        <f>ROUND((BO25/BO26-1)*100,1)</f>
        <v>8.2</v>
      </c>
      <c r="BP27" s="40"/>
      <c r="BQ27" s="41">
        <f>ROUND((BQ25/BQ26-1)*100,1)</f>
        <v>5.6</v>
      </c>
      <c r="BR27" s="44"/>
      <c r="BS27" s="38">
        <f>ROUND((BS25/BS26-1)*100,1)</f>
        <v>10.6</v>
      </c>
      <c r="BT27" s="39"/>
      <c r="BU27" s="38">
        <f>ROUND((BU25/BU26-1)*100,1)</f>
        <v>6.1</v>
      </c>
      <c r="BV27" s="40"/>
      <c r="BW27" s="38"/>
      <c r="BX27" s="40"/>
      <c r="BY27" s="41">
        <f>ROUND((BY25/BY26-1)*100,1)</f>
        <v>8.2</v>
      </c>
    </row>
    <row r="28" spans="2:71" ht="24.75" customHeight="1">
      <c r="B28" s="54" t="s">
        <v>34</v>
      </c>
      <c r="C28" s="55" t="s">
        <v>100</v>
      </c>
      <c r="D28" s="55"/>
      <c r="E28" s="3"/>
      <c r="F28" s="4"/>
      <c r="G28" s="4"/>
      <c r="N28" s="4"/>
      <c r="O28" s="4"/>
      <c r="V28" s="4"/>
      <c r="W28" s="4"/>
      <c r="AL28" s="4"/>
      <c r="AM28" s="4"/>
      <c r="AT28" s="4"/>
      <c r="AU28" s="4"/>
      <c r="BB28" s="4"/>
      <c r="BC28" s="4"/>
      <c r="BR28" s="4"/>
      <c r="BS28" s="4"/>
    </row>
    <row r="29" spans="2:71" ht="24.75" customHeight="1">
      <c r="B29" s="56" t="s">
        <v>35</v>
      </c>
      <c r="C29" s="2" t="s">
        <v>36</v>
      </c>
      <c r="D29" s="2"/>
      <c r="E29" s="3"/>
      <c r="F29" s="4"/>
      <c r="G29" s="4"/>
      <c r="N29" s="4"/>
      <c r="O29" s="4"/>
      <c r="V29" s="4"/>
      <c r="W29" s="4"/>
      <c r="AL29" s="4"/>
      <c r="AM29" s="4"/>
      <c r="AT29" s="4"/>
      <c r="AU29" s="4"/>
      <c r="BB29" s="4"/>
      <c r="BC29" s="4"/>
      <c r="BR29" s="4"/>
      <c r="BS29" s="4"/>
    </row>
    <row r="30" spans="2:5" ht="24.75" customHeight="1">
      <c r="B30" s="56" t="s">
        <v>37</v>
      </c>
      <c r="C30" s="3" t="s">
        <v>101</v>
      </c>
      <c r="D30" s="3"/>
      <c r="E30" s="3"/>
    </row>
    <row r="31" spans="2:5" ht="24.75" customHeight="1">
      <c r="B31" s="56" t="s">
        <v>102</v>
      </c>
      <c r="C31" s="3" t="s">
        <v>103</v>
      </c>
      <c r="D31" s="3"/>
      <c r="E31" s="3"/>
    </row>
    <row r="32" spans="2:5" ht="25.5" customHeight="1">
      <c r="B32" s="5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AK3"/>
    <mergeCell ref="AL3:BQ3"/>
    <mergeCell ref="BR3:BY3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:A30"/>
    </sheetView>
  </sheetViews>
  <sheetFormatPr defaultColWidth="10.625" defaultRowHeight="13.5"/>
  <cols>
    <col min="1" max="1" width="4.875" style="58" customWidth="1"/>
    <col min="2" max="2" width="3.625" style="58" customWidth="1"/>
    <col min="3" max="3" width="22.875" style="58" customWidth="1"/>
    <col min="4" max="4" width="2.625" style="58" customWidth="1"/>
    <col min="5" max="5" width="8.50390625" style="58" customWidth="1"/>
    <col min="6" max="6" width="2.625" style="58" customWidth="1"/>
    <col min="7" max="7" width="7.625" style="58" customWidth="1"/>
    <col min="8" max="8" width="2.625" style="58" customWidth="1"/>
    <col min="9" max="9" width="8.50390625" style="58" customWidth="1"/>
    <col min="10" max="10" width="2.625" style="58" customWidth="1"/>
    <col min="11" max="11" width="7.625" style="58" customWidth="1"/>
    <col min="12" max="12" width="2.625" style="58" customWidth="1"/>
    <col min="13" max="13" width="8.625" style="58" customWidth="1"/>
    <col min="14" max="14" width="2.625" style="58" customWidth="1"/>
    <col min="15" max="15" width="7.625" style="58" customWidth="1"/>
    <col min="16" max="16" width="2.625" style="58" customWidth="1"/>
    <col min="17" max="17" width="8.625" style="58" customWidth="1"/>
    <col min="18" max="18" width="2.625" style="58" customWidth="1"/>
    <col min="19" max="19" width="7.625" style="58" customWidth="1"/>
    <col min="20" max="20" width="2.625" style="58" customWidth="1"/>
    <col min="21" max="21" width="8.625" style="58" customWidth="1"/>
    <col min="22" max="22" width="2.625" style="58" customWidth="1"/>
    <col min="23" max="23" width="7.625" style="58" customWidth="1"/>
    <col min="24" max="24" width="2.625" style="58" customWidth="1"/>
    <col min="25" max="25" width="8.625" style="58" customWidth="1"/>
    <col min="26" max="26" width="2.625" style="58" customWidth="1"/>
    <col min="27" max="27" width="7.625" style="58" customWidth="1"/>
    <col min="28" max="28" width="2.625" style="58" customWidth="1"/>
    <col min="29" max="29" width="8.625" style="58" customWidth="1"/>
    <col min="30" max="30" width="2.625" style="58" customWidth="1"/>
    <col min="31" max="31" width="7.625" style="58" customWidth="1"/>
    <col min="32" max="32" width="7.50390625" style="62" customWidth="1"/>
    <col min="33" max="33" width="7.50390625" style="58" customWidth="1"/>
    <col min="34" max="34" width="8.50390625" style="62" customWidth="1"/>
    <col min="35" max="16384" width="10.625" style="58" customWidth="1"/>
  </cols>
  <sheetData>
    <row r="1" spans="2:32" ht="18" customHeight="1" thickBot="1">
      <c r="B1" s="263" t="s">
        <v>38</v>
      </c>
      <c r="C1" s="264"/>
      <c r="D1" s="264"/>
      <c r="E1" s="264"/>
      <c r="F1" s="264"/>
      <c r="G1" s="264"/>
      <c r="H1" s="264"/>
      <c r="I1" s="264"/>
      <c r="J1" s="264"/>
      <c r="K1" s="264"/>
      <c r="Z1" s="59"/>
      <c r="AA1" s="60"/>
      <c r="AB1" s="60"/>
      <c r="AC1" s="265" t="s">
        <v>39</v>
      </c>
      <c r="AD1" s="266"/>
      <c r="AE1" s="267"/>
      <c r="AF1" s="61"/>
    </row>
    <row r="2" spans="2:32" ht="1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M2" s="63"/>
      <c r="O2" s="64"/>
      <c r="Z2" s="59"/>
      <c r="AA2" s="60"/>
      <c r="AB2" s="60"/>
      <c r="AC2" s="60"/>
      <c r="AD2" s="60"/>
      <c r="AE2" s="65" t="s">
        <v>40</v>
      </c>
      <c r="AF2" s="61"/>
    </row>
    <row r="3" spans="26:32" ht="15" customHeight="1" thickBot="1">
      <c r="Z3" s="59"/>
      <c r="AA3" s="60"/>
      <c r="AB3" s="60"/>
      <c r="AC3" s="60"/>
      <c r="AD3" s="60"/>
      <c r="AE3" s="66" t="s">
        <v>41</v>
      </c>
      <c r="AF3" s="61"/>
    </row>
    <row r="4" spans="2:31" ht="16.5" customHeight="1">
      <c r="B4" s="268"/>
      <c r="C4" s="269"/>
      <c r="D4" s="67" t="s">
        <v>0</v>
      </c>
      <c r="E4" s="67"/>
      <c r="F4" s="67"/>
      <c r="G4" s="67"/>
      <c r="H4" s="68" t="s">
        <v>42</v>
      </c>
      <c r="I4" s="68"/>
      <c r="J4" s="67"/>
      <c r="K4" s="67"/>
      <c r="L4" s="69" t="s">
        <v>1</v>
      </c>
      <c r="M4" s="67"/>
      <c r="N4" s="67"/>
      <c r="O4" s="67"/>
      <c r="P4" s="69" t="s">
        <v>2</v>
      </c>
      <c r="Q4" s="67"/>
      <c r="R4" s="67"/>
      <c r="S4" s="67"/>
      <c r="T4" s="67"/>
      <c r="U4" s="70"/>
      <c r="V4" s="70"/>
      <c r="W4" s="70"/>
      <c r="X4" s="70"/>
      <c r="Y4" s="70"/>
      <c r="Z4" s="70"/>
      <c r="AA4" s="70"/>
      <c r="AB4" s="69" t="s">
        <v>43</v>
      </c>
      <c r="AC4" s="67"/>
      <c r="AD4" s="67"/>
      <c r="AE4" s="71"/>
    </row>
    <row r="5" spans="2:31" ht="16.5" customHeight="1">
      <c r="B5" s="270"/>
      <c r="C5" s="271"/>
      <c r="D5" s="72" t="s">
        <v>44</v>
      </c>
      <c r="E5" s="72"/>
      <c r="F5" s="73"/>
      <c r="G5" s="73"/>
      <c r="H5" s="74" t="s">
        <v>45</v>
      </c>
      <c r="I5" s="74"/>
      <c r="J5" s="73"/>
      <c r="K5" s="73"/>
      <c r="L5" s="75" t="s">
        <v>46</v>
      </c>
      <c r="M5" s="72"/>
      <c r="N5" s="73"/>
      <c r="O5" s="73"/>
      <c r="P5" s="75" t="s">
        <v>47</v>
      </c>
      <c r="Q5" s="72"/>
      <c r="R5" s="73"/>
      <c r="S5" s="73"/>
      <c r="T5" s="76" t="s">
        <v>3</v>
      </c>
      <c r="U5" s="77"/>
      <c r="V5" s="77"/>
      <c r="W5" s="77"/>
      <c r="X5" s="78" t="s">
        <v>4</v>
      </c>
      <c r="Y5" s="79"/>
      <c r="Z5" s="79"/>
      <c r="AA5" s="79"/>
      <c r="AB5" s="75" t="s">
        <v>48</v>
      </c>
      <c r="AC5" s="72"/>
      <c r="AD5" s="73"/>
      <c r="AE5" s="80"/>
    </row>
    <row r="6" spans="2:31" ht="16.5" customHeight="1">
      <c r="B6" s="270"/>
      <c r="C6" s="271"/>
      <c r="D6" s="81"/>
      <c r="E6" s="82"/>
      <c r="F6" s="82"/>
      <c r="G6" s="82"/>
      <c r="H6" s="83"/>
      <c r="I6" s="82"/>
      <c r="J6" s="82"/>
      <c r="K6" s="82"/>
      <c r="L6" s="83"/>
      <c r="M6" s="82"/>
      <c r="N6" s="82"/>
      <c r="O6" s="82"/>
      <c r="P6" s="83"/>
      <c r="Q6" s="82"/>
      <c r="R6" s="82"/>
      <c r="S6" s="82"/>
      <c r="T6" s="75" t="s">
        <v>47</v>
      </c>
      <c r="U6" s="72"/>
      <c r="V6" s="73"/>
      <c r="W6" s="73"/>
      <c r="X6" s="75" t="s">
        <v>49</v>
      </c>
      <c r="Y6" s="72"/>
      <c r="Z6" s="73"/>
      <c r="AA6" s="73"/>
      <c r="AB6" s="83"/>
      <c r="AC6" s="82"/>
      <c r="AD6" s="82"/>
      <c r="AE6" s="84"/>
    </row>
    <row r="7" spans="2:34" ht="16.5" customHeight="1" thickBot="1">
      <c r="B7" s="272"/>
      <c r="C7" s="273"/>
      <c r="D7" s="85" t="s">
        <v>50</v>
      </c>
      <c r="E7" s="85"/>
      <c r="F7" s="86" t="s">
        <v>51</v>
      </c>
      <c r="G7" s="87"/>
      <c r="H7" s="88" t="s">
        <v>52</v>
      </c>
      <c r="I7" s="89"/>
      <c r="J7" s="86" t="s">
        <v>51</v>
      </c>
      <c r="K7" s="90"/>
      <c r="L7" s="88" t="s">
        <v>52</v>
      </c>
      <c r="M7" s="85"/>
      <c r="N7" s="86" t="s">
        <v>51</v>
      </c>
      <c r="O7" s="90"/>
      <c r="P7" s="88" t="s">
        <v>50</v>
      </c>
      <c r="Q7" s="85"/>
      <c r="R7" s="86" t="s">
        <v>51</v>
      </c>
      <c r="S7" s="90"/>
      <c r="T7" s="88" t="s">
        <v>50</v>
      </c>
      <c r="U7" s="85"/>
      <c r="V7" s="86" t="s">
        <v>51</v>
      </c>
      <c r="W7" s="90"/>
      <c r="X7" s="88" t="s">
        <v>50</v>
      </c>
      <c r="Y7" s="85"/>
      <c r="Z7" s="86" t="s">
        <v>51</v>
      </c>
      <c r="AA7" s="90"/>
      <c r="AB7" s="88" t="s">
        <v>50</v>
      </c>
      <c r="AC7" s="85"/>
      <c r="AD7" s="86" t="s">
        <v>51</v>
      </c>
      <c r="AE7" s="91"/>
      <c r="AF7" s="92"/>
      <c r="AG7" s="57"/>
      <c r="AH7" s="93"/>
    </row>
    <row r="8" spans="2:34" ht="15" customHeight="1">
      <c r="B8" s="261"/>
      <c r="C8" s="95" t="s">
        <v>104</v>
      </c>
      <c r="D8" s="96"/>
      <c r="E8" s="97">
        <v>76573.091</v>
      </c>
      <c r="F8" s="98"/>
      <c r="G8" s="99">
        <v>-7.091157961442185</v>
      </c>
      <c r="H8" s="100"/>
      <c r="I8" s="101">
        <v>167291.637</v>
      </c>
      <c r="J8" s="82"/>
      <c r="K8" s="99">
        <v>-7.192330399083014</v>
      </c>
      <c r="L8" s="96"/>
      <c r="M8" s="97">
        <v>21103</v>
      </c>
      <c r="N8" s="98"/>
      <c r="O8" s="99">
        <v>-13.49456855913097</v>
      </c>
      <c r="P8" s="96"/>
      <c r="Q8" s="97">
        <v>28642</v>
      </c>
      <c r="R8" s="98"/>
      <c r="S8" s="99">
        <v>-6.578818617697902</v>
      </c>
      <c r="T8" s="96"/>
      <c r="U8" s="97">
        <v>7303</v>
      </c>
      <c r="V8" s="98"/>
      <c r="W8" s="99">
        <v>-9.99507024895243</v>
      </c>
      <c r="X8" s="96"/>
      <c r="Y8" s="97">
        <v>11373.438</v>
      </c>
      <c r="Z8" s="98"/>
      <c r="AA8" s="102">
        <v>-3.8936893718270804</v>
      </c>
      <c r="AB8" s="96"/>
      <c r="AC8" s="97">
        <v>4117</v>
      </c>
      <c r="AD8" s="98"/>
      <c r="AE8" s="103">
        <v>-3.4927332395686794</v>
      </c>
      <c r="AF8" s="104"/>
      <c r="AG8" s="62"/>
      <c r="AH8" s="105"/>
    </row>
    <row r="9" spans="2:34" ht="15" customHeight="1">
      <c r="B9" s="261"/>
      <c r="C9" s="95" t="s">
        <v>53</v>
      </c>
      <c r="D9" s="96"/>
      <c r="E9" s="97">
        <v>70719.246</v>
      </c>
      <c r="F9" s="98"/>
      <c r="G9" s="99">
        <v>-7.6447808538903095</v>
      </c>
      <c r="H9" s="96"/>
      <c r="I9" s="106">
        <v>153307.779</v>
      </c>
      <c r="J9" s="82"/>
      <c r="K9" s="99">
        <v>-8.3589701498348</v>
      </c>
      <c r="L9" s="96"/>
      <c r="M9" s="97">
        <v>18924</v>
      </c>
      <c r="N9" s="98"/>
      <c r="O9" s="99">
        <v>-10.325546130881868</v>
      </c>
      <c r="P9" s="96"/>
      <c r="Q9" s="97">
        <v>25714.969</v>
      </c>
      <c r="R9" s="98"/>
      <c r="S9" s="99">
        <v>-10.21936666433908</v>
      </c>
      <c r="T9" s="96"/>
      <c r="U9" s="97">
        <v>6399.13</v>
      </c>
      <c r="V9" s="98"/>
      <c r="W9" s="99">
        <v>-12.376694509105846</v>
      </c>
      <c r="X9" s="107"/>
      <c r="Y9" s="97">
        <v>10555.164</v>
      </c>
      <c r="Z9" s="98"/>
      <c r="AA9" s="102">
        <v>-7.194605536162413</v>
      </c>
      <c r="AB9" s="96"/>
      <c r="AC9" s="97">
        <v>3777</v>
      </c>
      <c r="AD9" s="98"/>
      <c r="AE9" s="103">
        <v>-8.258440612096186</v>
      </c>
      <c r="AF9" s="104"/>
      <c r="AG9" s="62"/>
      <c r="AH9" s="105"/>
    </row>
    <row r="10" spans="2:33" ht="15" customHeight="1">
      <c r="B10" s="261"/>
      <c r="C10" s="95" t="s">
        <v>54</v>
      </c>
      <c r="D10" s="96"/>
      <c r="E10" s="97">
        <v>71514.632</v>
      </c>
      <c r="F10" s="98"/>
      <c r="G10" s="99">
        <v>1.1247093895769167</v>
      </c>
      <c r="H10" s="107"/>
      <c r="I10" s="106">
        <v>151166.561</v>
      </c>
      <c r="J10" s="82"/>
      <c r="K10" s="99">
        <v>-1.3966792904879455</v>
      </c>
      <c r="L10" s="107"/>
      <c r="M10" s="97">
        <v>18396</v>
      </c>
      <c r="N10" s="98"/>
      <c r="O10" s="99">
        <v>-2.7901077996195345</v>
      </c>
      <c r="P10" s="107"/>
      <c r="Q10" s="97">
        <v>26863.158</v>
      </c>
      <c r="R10" s="98"/>
      <c r="S10" s="99">
        <v>4.46506079785669</v>
      </c>
      <c r="T10" s="107"/>
      <c r="U10" s="97">
        <v>6703.936</v>
      </c>
      <c r="V10" s="98"/>
      <c r="W10" s="99">
        <v>4.7632412531078305</v>
      </c>
      <c r="X10" s="107"/>
      <c r="Y10" s="97">
        <v>10724.498000000001</v>
      </c>
      <c r="Z10" s="98"/>
      <c r="AA10" s="99">
        <v>1.604276352314371</v>
      </c>
      <c r="AB10" s="107"/>
      <c r="AC10" s="97">
        <v>3823.4310000000005</v>
      </c>
      <c r="AD10" s="98"/>
      <c r="AE10" s="103">
        <v>1.2293089753772968</v>
      </c>
      <c r="AF10" s="108"/>
      <c r="AG10" s="62"/>
    </row>
    <row r="11" spans="2:33" ht="15" customHeight="1">
      <c r="B11" s="261"/>
      <c r="C11" s="95" t="s">
        <v>55</v>
      </c>
      <c r="D11" s="107"/>
      <c r="E11" s="97">
        <v>71435.292</v>
      </c>
      <c r="F11" s="98"/>
      <c r="G11" s="99">
        <v>-0.11094233135394704</v>
      </c>
      <c r="H11" s="107"/>
      <c r="I11" s="106">
        <v>149482.84400000004</v>
      </c>
      <c r="J11" s="82"/>
      <c r="K11" s="99">
        <v>-1.1138157730531062</v>
      </c>
      <c r="L11" s="107"/>
      <c r="M11" s="97">
        <v>17282</v>
      </c>
      <c r="N11" s="98"/>
      <c r="O11" s="99">
        <v>-6.0556642748423535</v>
      </c>
      <c r="P11" s="107"/>
      <c r="Q11" s="97">
        <v>28024</v>
      </c>
      <c r="R11" s="98"/>
      <c r="S11" s="99">
        <v>4.321316205637471</v>
      </c>
      <c r="T11" s="107"/>
      <c r="U11" s="97">
        <v>6896</v>
      </c>
      <c r="V11" s="98"/>
      <c r="W11" s="99">
        <v>2.864943818079424</v>
      </c>
      <c r="X11" s="107"/>
      <c r="Y11" s="97">
        <v>11001.211</v>
      </c>
      <c r="Z11" s="98"/>
      <c r="AA11" s="99">
        <v>2.5801953620579576</v>
      </c>
      <c r="AB11" s="107"/>
      <c r="AC11" s="97">
        <v>3803.734</v>
      </c>
      <c r="AD11" s="98"/>
      <c r="AE11" s="103">
        <v>-0.5151655672614663</v>
      </c>
      <c r="AF11" s="108"/>
      <c r="AG11" s="62"/>
    </row>
    <row r="12" spans="2:33" ht="15" customHeight="1">
      <c r="B12" s="261"/>
      <c r="C12" s="95" t="s">
        <v>56</v>
      </c>
      <c r="D12" s="107"/>
      <c r="E12" s="97">
        <v>67811.07800000001</v>
      </c>
      <c r="F12" s="98"/>
      <c r="G12" s="99">
        <v>-5.1</v>
      </c>
      <c r="H12" s="107"/>
      <c r="I12" s="106">
        <v>139588.307</v>
      </c>
      <c r="J12" s="109"/>
      <c r="K12" s="99">
        <v>-6.6</v>
      </c>
      <c r="L12" s="107"/>
      <c r="M12" s="110">
        <v>15196</v>
      </c>
      <c r="N12" s="98"/>
      <c r="O12" s="99">
        <v>-12.1</v>
      </c>
      <c r="P12" s="107"/>
      <c r="Q12" s="111">
        <v>26003</v>
      </c>
      <c r="R12" s="98"/>
      <c r="S12" s="99">
        <v>-7.2</v>
      </c>
      <c r="T12" s="107"/>
      <c r="U12" s="111">
        <v>6010</v>
      </c>
      <c r="V12" s="98"/>
      <c r="W12" s="99">
        <v>-12.8</v>
      </c>
      <c r="X12" s="107"/>
      <c r="Y12" s="110">
        <v>10694.776</v>
      </c>
      <c r="Z12" s="98"/>
      <c r="AA12" s="99">
        <v>-2.8</v>
      </c>
      <c r="AB12" s="107"/>
      <c r="AC12" s="97">
        <v>3580.0509999999995</v>
      </c>
      <c r="AD12" s="98"/>
      <c r="AE12" s="103">
        <v>-5.9</v>
      </c>
      <c r="AF12" s="108"/>
      <c r="AG12" s="62"/>
    </row>
    <row r="13" spans="2:33" ht="15" customHeight="1">
      <c r="B13" s="261"/>
      <c r="C13" s="95" t="s">
        <v>57</v>
      </c>
      <c r="D13" s="107"/>
      <c r="E13" s="97">
        <v>63514.081</v>
      </c>
      <c r="F13" s="98"/>
      <c r="G13" s="99">
        <v>-6.3</v>
      </c>
      <c r="H13" s="107"/>
      <c r="I13" s="106">
        <v>131413.187</v>
      </c>
      <c r="J13" s="82"/>
      <c r="K13" s="99">
        <v>-5.9</v>
      </c>
      <c r="L13" s="107"/>
      <c r="M13" s="110">
        <v>14271</v>
      </c>
      <c r="N13" s="98"/>
      <c r="O13" s="99">
        <v>-6.1</v>
      </c>
      <c r="P13" s="107"/>
      <c r="Q13" s="111">
        <v>25829</v>
      </c>
      <c r="R13" s="98"/>
      <c r="S13" s="99">
        <v>-0.7</v>
      </c>
      <c r="T13" s="107"/>
      <c r="U13" s="111">
        <v>5614</v>
      </c>
      <c r="V13" s="98"/>
      <c r="W13" s="99">
        <v>-6.6</v>
      </c>
      <c r="X13" s="107"/>
      <c r="Y13" s="110">
        <v>10699.889</v>
      </c>
      <c r="Z13" s="98"/>
      <c r="AA13" s="99">
        <v>0</v>
      </c>
      <c r="AB13" s="107"/>
      <c r="AC13" s="97">
        <v>3343.103</v>
      </c>
      <c r="AD13" s="107"/>
      <c r="AE13" s="103">
        <v>-6.6</v>
      </c>
      <c r="AF13" s="108"/>
      <c r="AG13" s="62"/>
    </row>
    <row r="14" spans="2:33" ht="15" customHeight="1">
      <c r="B14" s="261"/>
      <c r="C14" s="95" t="s">
        <v>58</v>
      </c>
      <c r="D14" s="107"/>
      <c r="E14" s="97">
        <v>59686.592000000004</v>
      </c>
      <c r="F14" s="98"/>
      <c r="G14" s="112">
        <v>-6</v>
      </c>
      <c r="H14" s="107"/>
      <c r="I14" s="106">
        <v>123735.285</v>
      </c>
      <c r="J14" s="109"/>
      <c r="K14" s="99">
        <v>-5.8</v>
      </c>
      <c r="L14" s="107"/>
      <c r="M14" s="110">
        <v>14042</v>
      </c>
      <c r="N14" s="98"/>
      <c r="O14" s="113">
        <v>-1.6</v>
      </c>
      <c r="P14" s="107"/>
      <c r="Q14" s="111">
        <v>25177</v>
      </c>
      <c r="R14" s="98"/>
      <c r="S14" s="113">
        <v>-2.5</v>
      </c>
      <c r="T14" s="107"/>
      <c r="U14" s="111">
        <v>5704</v>
      </c>
      <c r="V14" s="98"/>
      <c r="W14" s="113">
        <v>1.6</v>
      </c>
      <c r="X14" s="107"/>
      <c r="Y14" s="110">
        <v>9827.092</v>
      </c>
      <c r="Z14" s="98"/>
      <c r="AA14" s="113">
        <v>-8.2</v>
      </c>
      <c r="AB14" s="107"/>
      <c r="AC14" s="97">
        <v>3228.547</v>
      </c>
      <c r="AD14" s="107"/>
      <c r="AE14" s="114">
        <v>-3.4</v>
      </c>
      <c r="AF14" s="108"/>
      <c r="AG14" s="62"/>
    </row>
    <row r="15" spans="2:33" ht="15" customHeight="1">
      <c r="B15" s="261"/>
      <c r="C15" s="95" t="s">
        <v>59</v>
      </c>
      <c r="D15" s="107"/>
      <c r="E15" s="97">
        <v>57568.843</v>
      </c>
      <c r="F15" s="98"/>
      <c r="G15" s="102">
        <v>-3.5</v>
      </c>
      <c r="H15" s="107"/>
      <c r="I15" s="106">
        <v>118981.73700000001</v>
      </c>
      <c r="J15" s="109"/>
      <c r="K15" s="99">
        <v>-3.8</v>
      </c>
      <c r="L15" s="107"/>
      <c r="M15" s="110">
        <v>13446</v>
      </c>
      <c r="N15" s="98"/>
      <c r="O15" s="99">
        <v>-4.2</v>
      </c>
      <c r="P15" s="107"/>
      <c r="Q15" s="111">
        <v>25066</v>
      </c>
      <c r="R15" s="98"/>
      <c r="S15" s="99">
        <v>-0.4</v>
      </c>
      <c r="T15" s="107"/>
      <c r="U15" s="110">
        <v>5623</v>
      </c>
      <c r="V15" s="98"/>
      <c r="W15" s="99">
        <v>-1.4</v>
      </c>
      <c r="X15" s="107"/>
      <c r="Y15" s="110">
        <v>9725.498000000001</v>
      </c>
      <c r="Z15" s="98"/>
      <c r="AA15" s="99">
        <v>-1</v>
      </c>
      <c r="AB15" s="107"/>
      <c r="AC15" s="110">
        <v>3013.5969999999998</v>
      </c>
      <c r="AD15" s="98"/>
      <c r="AE15" s="103">
        <v>-6.7</v>
      </c>
      <c r="AG15" s="62"/>
    </row>
    <row r="16" spans="2:33" ht="15" customHeight="1">
      <c r="B16" s="261"/>
      <c r="C16" s="95" t="s">
        <v>60</v>
      </c>
      <c r="D16" s="107"/>
      <c r="E16" s="97">
        <v>59088.964</v>
      </c>
      <c r="F16" s="98"/>
      <c r="G16" s="99">
        <v>2.6</v>
      </c>
      <c r="H16" s="107"/>
      <c r="I16" s="106">
        <v>121549.41</v>
      </c>
      <c r="J16" s="82"/>
      <c r="K16" s="99">
        <v>2.2</v>
      </c>
      <c r="L16" s="107"/>
      <c r="M16" s="110">
        <v>13161</v>
      </c>
      <c r="N16" s="98"/>
      <c r="O16" s="99">
        <v>-2.1</v>
      </c>
      <c r="P16" s="107"/>
      <c r="Q16" s="110">
        <v>24703</v>
      </c>
      <c r="R16" s="98"/>
      <c r="S16" s="99">
        <v>-1.4</v>
      </c>
      <c r="T16" s="107"/>
      <c r="U16" s="115">
        <v>5659</v>
      </c>
      <c r="V16" s="98"/>
      <c r="W16" s="99">
        <v>0.7</v>
      </c>
      <c r="X16" s="107"/>
      <c r="Y16" s="110">
        <v>10088.571999999998</v>
      </c>
      <c r="Z16" s="98"/>
      <c r="AA16" s="99">
        <v>3.7</v>
      </c>
      <c r="AB16" s="107"/>
      <c r="AC16" s="97">
        <v>2478.0840000000003</v>
      </c>
      <c r="AD16" s="98"/>
      <c r="AE16" s="103">
        <v>-17.8</v>
      </c>
      <c r="AF16" s="58"/>
      <c r="AG16" s="62"/>
    </row>
    <row r="17" spans="1:32" s="62" customFormat="1" ht="15" customHeight="1">
      <c r="A17" s="58"/>
      <c r="B17" s="261"/>
      <c r="C17" s="95" t="s">
        <v>105</v>
      </c>
      <c r="D17" s="107"/>
      <c r="E17" s="97">
        <v>58985.26</v>
      </c>
      <c r="F17" s="98"/>
      <c r="G17" s="99">
        <v>-0.2</v>
      </c>
      <c r="H17" s="107"/>
      <c r="I17" s="106">
        <v>121902.889</v>
      </c>
      <c r="J17" s="82"/>
      <c r="K17" s="99">
        <v>0.3</v>
      </c>
      <c r="L17" s="107"/>
      <c r="M17" s="110">
        <v>12791</v>
      </c>
      <c r="N17" s="98"/>
      <c r="O17" s="99">
        <v>-2.8</v>
      </c>
      <c r="P17" s="107"/>
      <c r="Q17" s="110">
        <v>25781</v>
      </c>
      <c r="R17" s="98"/>
      <c r="S17" s="99">
        <v>4.4</v>
      </c>
      <c r="T17" s="107"/>
      <c r="U17" s="110">
        <v>5926</v>
      </c>
      <c r="V17" s="98"/>
      <c r="W17" s="99">
        <v>4.7</v>
      </c>
      <c r="X17" s="107"/>
      <c r="Y17" s="110">
        <v>10991.280999999999</v>
      </c>
      <c r="Z17" s="98"/>
      <c r="AA17" s="99">
        <v>8.9</v>
      </c>
      <c r="AB17" s="107"/>
      <c r="AC17" s="97">
        <v>2400.83</v>
      </c>
      <c r="AD17" s="98"/>
      <c r="AE17" s="103">
        <v>-3.1</v>
      </c>
      <c r="AF17" s="58"/>
    </row>
    <row r="18" spans="1:32" s="62" customFormat="1" ht="15" customHeight="1">
      <c r="A18" s="58"/>
      <c r="B18" s="94"/>
      <c r="C18" s="95" t="s">
        <v>106</v>
      </c>
      <c r="D18" s="107"/>
      <c r="E18" s="97">
        <v>55506.18759999999</v>
      </c>
      <c r="F18" s="98"/>
      <c r="G18" s="99">
        <v>-5.9</v>
      </c>
      <c r="H18" s="107"/>
      <c r="I18" s="106">
        <v>111880.56899999999</v>
      </c>
      <c r="J18" s="82"/>
      <c r="K18" s="99">
        <v>-8.2</v>
      </c>
      <c r="L18" s="107"/>
      <c r="M18" s="97">
        <v>11912</v>
      </c>
      <c r="N18" s="98"/>
      <c r="O18" s="99">
        <v>-6.9</v>
      </c>
      <c r="P18" s="107"/>
      <c r="Q18" s="97">
        <v>24984</v>
      </c>
      <c r="R18" s="98"/>
      <c r="S18" s="99">
        <v>-3.1</v>
      </c>
      <c r="T18" s="107"/>
      <c r="U18" s="97">
        <v>5616</v>
      </c>
      <c r="V18" s="98"/>
      <c r="W18" s="99">
        <v>-5.2</v>
      </c>
      <c r="X18" s="107"/>
      <c r="Y18" s="97">
        <v>10508.322000000002</v>
      </c>
      <c r="Z18" s="98"/>
      <c r="AA18" s="99">
        <v>-4.4</v>
      </c>
      <c r="AB18" s="107"/>
      <c r="AC18" s="97">
        <v>2323.219</v>
      </c>
      <c r="AD18" s="98"/>
      <c r="AE18" s="103">
        <v>-3.2</v>
      </c>
      <c r="AF18" s="58"/>
    </row>
    <row r="19" spans="1:32" s="62" customFormat="1" ht="15" customHeight="1">
      <c r="A19" s="58"/>
      <c r="B19" s="94"/>
      <c r="C19" s="95" t="s">
        <v>61</v>
      </c>
      <c r="D19" s="107"/>
      <c r="E19" s="97">
        <v>50086.71199999999</v>
      </c>
      <c r="F19" s="98"/>
      <c r="G19" s="99">
        <v>-9.8</v>
      </c>
      <c r="H19" s="107"/>
      <c r="I19" s="106">
        <v>101009.19099999999</v>
      </c>
      <c r="J19" s="82"/>
      <c r="K19" s="99">
        <v>-9.7</v>
      </c>
      <c r="L19" s="107"/>
      <c r="M19" s="97">
        <v>10809</v>
      </c>
      <c r="N19" s="98"/>
      <c r="O19" s="99">
        <v>-9.3</v>
      </c>
      <c r="P19" s="107"/>
      <c r="Q19" s="97">
        <v>21240</v>
      </c>
      <c r="R19" s="98"/>
      <c r="S19" s="99">
        <v>-15</v>
      </c>
      <c r="T19" s="107"/>
      <c r="U19" s="97">
        <v>4738</v>
      </c>
      <c r="V19" s="98"/>
      <c r="W19" s="99">
        <v>-15.6</v>
      </c>
      <c r="X19" s="107"/>
      <c r="Y19" s="97">
        <v>8721.888</v>
      </c>
      <c r="Z19" s="98"/>
      <c r="AA19" s="99">
        <v>-17</v>
      </c>
      <c r="AB19" s="107"/>
      <c r="AC19" s="97">
        <v>1882.322</v>
      </c>
      <c r="AD19" s="98"/>
      <c r="AE19" s="103">
        <v>-19</v>
      </c>
      <c r="AF19" s="58"/>
    </row>
    <row r="20" spans="1:32" s="62" customFormat="1" ht="15" customHeight="1">
      <c r="A20" s="58"/>
      <c r="B20" s="94"/>
      <c r="C20" s="95" t="s">
        <v>107</v>
      </c>
      <c r="D20" s="107"/>
      <c r="E20" s="97">
        <v>42731.732</v>
      </c>
      <c r="F20" s="98"/>
      <c r="G20" s="99">
        <v>-14.7</v>
      </c>
      <c r="H20" s="107"/>
      <c r="I20" s="106">
        <v>86030.122</v>
      </c>
      <c r="J20" s="82"/>
      <c r="K20" s="99">
        <v>-14.8</v>
      </c>
      <c r="L20" s="107"/>
      <c r="M20" s="97">
        <v>9282</v>
      </c>
      <c r="N20" s="98"/>
      <c r="O20" s="99">
        <v>-14.1</v>
      </c>
      <c r="P20" s="107"/>
      <c r="Q20" s="97">
        <v>17384</v>
      </c>
      <c r="R20" s="98"/>
      <c r="S20" s="99">
        <v>-18.2</v>
      </c>
      <c r="T20" s="107"/>
      <c r="U20" s="97">
        <v>3696</v>
      </c>
      <c r="V20" s="98"/>
      <c r="W20" s="99">
        <v>-22</v>
      </c>
      <c r="X20" s="107"/>
      <c r="Y20" s="97">
        <v>7359.503000000001</v>
      </c>
      <c r="Z20" s="98"/>
      <c r="AA20" s="99">
        <v>-15.6</v>
      </c>
      <c r="AB20" s="107"/>
      <c r="AC20" s="97">
        <v>2301.782</v>
      </c>
      <c r="AD20" s="98"/>
      <c r="AE20" s="103">
        <v>22.3</v>
      </c>
      <c r="AF20" s="58"/>
    </row>
    <row r="21" spans="1:32" s="62" customFormat="1" ht="15" customHeight="1">
      <c r="A21" s="58"/>
      <c r="B21" s="94"/>
      <c r="C21" s="95" t="s">
        <v>108</v>
      </c>
      <c r="D21" s="107"/>
      <c r="E21" s="97">
        <v>41613.845</v>
      </c>
      <c r="F21" s="98"/>
      <c r="G21" s="99">
        <v>-2.6</v>
      </c>
      <c r="H21" s="107"/>
      <c r="I21" s="106">
        <v>85277.60900000001</v>
      </c>
      <c r="J21" s="82"/>
      <c r="K21" s="99">
        <v>-0.9</v>
      </c>
      <c r="L21" s="107"/>
      <c r="M21" s="97">
        <v>9498</v>
      </c>
      <c r="N21" s="98"/>
      <c r="O21" s="99">
        <v>2.3</v>
      </c>
      <c r="P21" s="107"/>
      <c r="Q21" s="97">
        <v>18473</v>
      </c>
      <c r="R21" s="98"/>
      <c r="S21" s="99">
        <v>6.3</v>
      </c>
      <c r="T21" s="107"/>
      <c r="U21" s="97">
        <v>3791</v>
      </c>
      <c r="V21" s="98"/>
      <c r="W21" s="99">
        <v>2.6</v>
      </c>
      <c r="X21" s="107"/>
      <c r="Y21" s="97">
        <v>7449.714</v>
      </c>
      <c r="Z21" s="98"/>
      <c r="AA21" s="99">
        <v>1.2</v>
      </c>
      <c r="AB21" s="107"/>
      <c r="AC21" s="97">
        <v>1795.7310000000002</v>
      </c>
      <c r="AD21" s="98"/>
      <c r="AE21" s="103">
        <v>-22</v>
      </c>
      <c r="AF21" s="116"/>
    </row>
    <row r="22" spans="1:32" s="62" customFormat="1" ht="15" customHeight="1">
      <c r="A22" s="58"/>
      <c r="B22" s="94"/>
      <c r="C22" s="95" t="s">
        <v>62</v>
      </c>
      <c r="D22" s="107"/>
      <c r="E22" s="97">
        <v>42650.104999999996</v>
      </c>
      <c r="F22" s="98"/>
      <c r="G22" s="99">
        <v>2.5</v>
      </c>
      <c r="H22" s="107"/>
      <c r="I22" s="106">
        <v>87963.68100000001</v>
      </c>
      <c r="J22" s="82"/>
      <c r="K22" s="99">
        <v>3.1</v>
      </c>
      <c r="L22" s="107"/>
      <c r="M22" s="97">
        <v>9217</v>
      </c>
      <c r="N22" s="98"/>
      <c r="O22" s="99">
        <v>-3</v>
      </c>
      <c r="P22" s="107"/>
      <c r="Q22" s="97">
        <v>19243</v>
      </c>
      <c r="R22" s="98"/>
      <c r="S22" s="99">
        <v>4.2</v>
      </c>
      <c r="T22" s="107"/>
      <c r="U22" s="97">
        <v>3973</v>
      </c>
      <c r="V22" s="98"/>
      <c r="W22" s="99">
        <v>4.8</v>
      </c>
      <c r="X22" s="107"/>
      <c r="Y22" s="97">
        <v>7758.9890000000005</v>
      </c>
      <c r="Z22" s="98"/>
      <c r="AA22" s="99">
        <v>4.2</v>
      </c>
      <c r="AB22" s="107"/>
      <c r="AC22" s="97">
        <v>1739.3700000000001</v>
      </c>
      <c r="AD22" s="98"/>
      <c r="AE22" s="103">
        <v>-3.1</v>
      </c>
      <c r="AF22" s="116"/>
    </row>
    <row r="23" spans="1:32" s="62" customFormat="1" ht="15" customHeight="1">
      <c r="A23" s="58"/>
      <c r="B23" s="117"/>
      <c r="C23" s="230" t="s">
        <v>109</v>
      </c>
      <c r="D23" s="118"/>
      <c r="E23" s="119">
        <f>SUM(E36:E47)</f>
        <v>37047.353</v>
      </c>
      <c r="F23" s="120"/>
      <c r="G23" s="121">
        <f>(ROUND((E23/SUM(E24:(INDEX(E24:E35,(COUNT(E36:E47)),1)))*100-100),1))</f>
        <v>4.9</v>
      </c>
      <c r="H23" s="118"/>
      <c r="I23" s="122">
        <f>SUM(I36:I47)</f>
        <v>76532.095</v>
      </c>
      <c r="J23" s="123"/>
      <c r="K23" s="121">
        <f>(ROUND((I23/SUM(I24:(INDEX(I24:I35,(COUNT(I36:I47)),1)))*100-100),1))</f>
        <v>4.9</v>
      </c>
      <c r="L23" s="118"/>
      <c r="M23" s="119">
        <f>SUM(M36:M47)</f>
        <v>7824</v>
      </c>
      <c r="N23" s="120"/>
      <c r="O23" s="121">
        <f>(ROUND((M23/SUM(M24:(INDEX(M24:M35,(COUNT(M36:M47)),1)))*100-100),1))</f>
        <v>0.8</v>
      </c>
      <c r="P23" s="118"/>
      <c r="Q23" s="119">
        <f>SUM(Q36:Q47)</f>
        <v>16866</v>
      </c>
      <c r="R23" s="120"/>
      <c r="S23" s="121">
        <f>(ROUND((Q23/SUM(Q24:(INDEX(Q24:Q35,(COUNT(Q36:Q47)),1)))*100-100),1))</f>
        <v>7.6</v>
      </c>
      <c r="T23" s="118"/>
      <c r="U23" s="119">
        <f>SUM(U36:U47)</f>
        <v>3540</v>
      </c>
      <c r="V23" s="120"/>
      <c r="W23" s="121">
        <f>(ROUND((U23/SUM(U24:(INDEX(U24:U35,(COUNT(U36:U47)),1)))*100-100),1))</f>
        <v>10.4</v>
      </c>
      <c r="X23" s="118"/>
      <c r="Y23" s="119">
        <f>SUM(Y36:Y47)</f>
        <v>6788.443</v>
      </c>
      <c r="Z23" s="120"/>
      <c r="AA23" s="121">
        <f>(ROUND((Y23/SUM(Y24:(INDEX(Y24:Y35,(COUNT(Y36:Y47)),1)))*100-100),1))</f>
        <v>5.6</v>
      </c>
      <c r="AB23" s="118"/>
      <c r="AC23" s="119">
        <f>SUM(AC36:AC47)</f>
        <v>1236.945</v>
      </c>
      <c r="AD23" s="120"/>
      <c r="AE23" s="124">
        <f>(ROUND((AC23/SUM(AC24:(INDEX(AC24:AC35,(COUNT(AC36:AC47)),1)))*100-100),1))</f>
        <v>-8</v>
      </c>
      <c r="AF23" s="116"/>
    </row>
    <row r="24" spans="1:33" s="62" customFormat="1" ht="15" customHeight="1">
      <c r="A24" s="58"/>
      <c r="B24" s="261" t="s">
        <v>63</v>
      </c>
      <c r="C24" s="95" t="s">
        <v>64</v>
      </c>
      <c r="D24" s="107"/>
      <c r="E24" s="97">
        <v>3246.128</v>
      </c>
      <c r="F24" s="98"/>
      <c r="G24" s="99">
        <v>1.9682616667541009</v>
      </c>
      <c r="H24" s="107"/>
      <c r="I24" s="97">
        <v>6728.901</v>
      </c>
      <c r="J24" s="107"/>
      <c r="K24" s="99">
        <v>4.516535181615877</v>
      </c>
      <c r="L24" s="107"/>
      <c r="M24" s="97">
        <v>756</v>
      </c>
      <c r="N24" s="98"/>
      <c r="O24" s="99">
        <v>1.5</v>
      </c>
      <c r="P24" s="107"/>
      <c r="Q24" s="97">
        <v>1681</v>
      </c>
      <c r="R24" s="98"/>
      <c r="S24" s="99">
        <v>6.527249683143221</v>
      </c>
      <c r="T24" s="107"/>
      <c r="U24" s="97">
        <v>372</v>
      </c>
      <c r="V24" s="98"/>
      <c r="W24" s="99">
        <v>12.38670694864048</v>
      </c>
      <c r="X24" s="107"/>
      <c r="Y24" s="97">
        <v>655.692</v>
      </c>
      <c r="Z24" s="98"/>
      <c r="AA24" s="99">
        <v>4.490584258812169</v>
      </c>
      <c r="AB24" s="107"/>
      <c r="AC24" s="97">
        <v>101.189</v>
      </c>
      <c r="AD24" s="98"/>
      <c r="AE24" s="103">
        <v>-10.559066601847356</v>
      </c>
      <c r="AG24" s="125"/>
    </row>
    <row r="25" spans="1:33" s="62" customFormat="1" ht="15" customHeight="1">
      <c r="A25" s="58"/>
      <c r="B25" s="261"/>
      <c r="C25" s="95" t="s">
        <v>65</v>
      </c>
      <c r="D25" s="107"/>
      <c r="E25" s="97">
        <v>2911.539</v>
      </c>
      <c r="F25" s="98"/>
      <c r="G25" s="99">
        <v>-2.6454079943717956</v>
      </c>
      <c r="H25" s="107"/>
      <c r="I25" s="97">
        <v>5920.618</v>
      </c>
      <c r="J25" s="107"/>
      <c r="K25" s="99">
        <v>-1.6604363761268393</v>
      </c>
      <c r="L25" s="107"/>
      <c r="M25" s="97">
        <v>717</v>
      </c>
      <c r="N25" s="98"/>
      <c r="O25" s="99">
        <v>4.2</v>
      </c>
      <c r="P25" s="107"/>
      <c r="Q25" s="97">
        <v>1540</v>
      </c>
      <c r="R25" s="98"/>
      <c r="S25" s="99">
        <v>2.257636122177953</v>
      </c>
      <c r="T25" s="107"/>
      <c r="U25" s="97">
        <v>355</v>
      </c>
      <c r="V25" s="98"/>
      <c r="W25" s="99">
        <v>31.481481481481488</v>
      </c>
      <c r="X25" s="107"/>
      <c r="Y25" s="97">
        <v>600.255</v>
      </c>
      <c r="Z25" s="98"/>
      <c r="AA25" s="99">
        <v>-4.284479624444293</v>
      </c>
      <c r="AB25" s="107"/>
      <c r="AC25" s="97">
        <v>100.288</v>
      </c>
      <c r="AD25" s="98"/>
      <c r="AE25" s="103">
        <v>-10.613569111198263</v>
      </c>
      <c r="AG25" s="125"/>
    </row>
    <row r="26" spans="1:33" s="62" customFormat="1" ht="15" customHeight="1">
      <c r="A26" s="232"/>
      <c r="B26" s="261"/>
      <c r="C26" s="126" t="s">
        <v>66</v>
      </c>
      <c r="D26" s="127"/>
      <c r="E26" s="128">
        <v>3513.493</v>
      </c>
      <c r="F26" s="129"/>
      <c r="G26" s="130">
        <v>2.592663536856632</v>
      </c>
      <c r="H26" s="107"/>
      <c r="I26" s="97">
        <v>7194.844</v>
      </c>
      <c r="J26" s="107"/>
      <c r="K26" s="99">
        <v>3.839458839642851</v>
      </c>
      <c r="L26" s="127"/>
      <c r="M26" s="128">
        <v>747</v>
      </c>
      <c r="N26" s="129"/>
      <c r="O26" s="130">
        <v>-0.8</v>
      </c>
      <c r="P26" s="127"/>
      <c r="Q26" s="128">
        <v>1464</v>
      </c>
      <c r="R26" s="129"/>
      <c r="S26" s="130">
        <v>0.273972602739736</v>
      </c>
      <c r="T26" s="127"/>
      <c r="U26" s="128">
        <v>304</v>
      </c>
      <c r="V26" s="129"/>
      <c r="W26" s="130">
        <v>-4.402515723270439</v>
      </c>
      <c r="X26" s="127"/>
      <c r="Y26" s="128">
        <v>632.107</v>
      </c>
      <c r="Z26" s="129"/>
      <c r="AA26" s="130">
        <v>1.0832628375601505</v>
      </c>
      <c r="AB26" s="107"/>
      <c r="AC26" s="128">
        <v>121.278</v>
      </c>
      <c r="AD26" s="107"/>
      <c r="AE26" s="131">
        <v>-15.558681000389896</v>
      </c>
      <c r="AG26" s="125"/>
    </row>
    <row r="27" spans="1:33" s="62" customFormat="1" ht="15" customHeight="1">
      <c r="A27" s="232"/>
      <c r="B27" s="261"/>
      <c r="C27" s="95" t="s">
        <v>67</v>
      </c>
      <c r="D27" s="132"/>
      <c r="E27" s="133">
        <v>3514.301</v>
      </c>
      <c r="F27" s="134"/>
      <c r="G27" s="135">
        <v>1.2390494599990198</v>
      </c>
      <c r="H27" s="132"/>
      <c r="I27" s="133">
        <v>7312.014</v>
      </c>
      <c r="J27" s="132"/>
      <c r="K27" s="136">
        <v>4.438454416672655</v>
      </c>
      <c r="L27" s="132"/>
      <c r="M27" s="133">
        <v>795</v>
      </c>
      <c r="N27" s="137"/>
      <c r="O27" s="135">
        <v>-2.4539877300613466</v>
      </c>
      <c r="P27" s="132"/>
      <c r="Q27" s="133">
        <v>1432</v>
      </c>
      <c r="R27" s="137"/>
      <c r="S27" s="135">
        <v>3.021582733812944</v>
      </c>
      <c r="T27" s="132"/>
      <c r="U27" s="133">
        <v>267</v>
      </c>
      <c r="V27" s="137"/>
      <c r="W27" s="135">
        <v>-0.743494423791824</v>
      </c>
      <c r="X27" s="132"/>
      <c r="Y27" s="133">
        <v>638.892</v>
      </c>
      <c r="Z27" s="137"/>
      <c r="AA27" s="135">
        <v>4.552483909451088</v>
      </c>
      <c r="AB27" s="132"/>
      <c r="AC27" s="133">
        <v>121.289</v>
      </c>
      <c r="AD27" s="137"/>
      <c r="AE27" s="138">
        <v>-1.6947641432971228</v>
      </c>
      <c r="AG27" s="125"/>
    </row>
    <row r="28" spans="1:33" s="62" customFormat="1" ht="15" customHeight="1">
      <c r="A28" s="232"/>
      <c r="B28" s="261"/>
      <c r="C28" s="95" t="s">
        <v>68</v>
      </c>
      <c r="D28" s="107"/>
      <c r="E28" s="97">
        <v>3389.477</v>
      </c>
      <c r="F28" s="98"/>
      <c r="G28" s="139">
        <v>6.787435953095744</v>
      </c>
      <c r="H28" s="107"/>
      <c r="I28" s="97">
        <v>7158.613</v>
      </c>
      <c r="J28" s="107"/>
      <c r="K28" s="102">
        <v>9.49274997671299</v>
      </c>
      <c r="L28" s="107"/>
      <c r="M28" s="97">
        <v>760</v>
      </c>
      <c r="N28" s="98"/>
      <c r="O28" s="99">
        <v>-3.675538656527255</v>
      </c>
      <c r="P28" s="107"/>
      <c r="Q28" s="97">
        <v>1469</v>
      </c>
      <c r="R28" s="98"/>
      <c r="S28" s="99">
        <v>7.776962582538527</v>
      </c>
      <c r="T28" s="107"/>
      <c r="U28" s="97">
        <v>283</v>
      </c>
      <c r="V28" s="98"/>
      <c r="W28" s="99">
        <v>8.846153846153836</v>
      </c>
      <c r="X28" s="107"/>
      <c r="Y28" s="97">
        <v>627.985</v>
      </c>
      <c r="Z28" s="98"/>
      <c r="AA28" s="99">
        <v>10.922213056986774</v>
      </c>
      <c r="AB28" s="107"/>
      <c r="AC28" s="97">
        <v>116.311</v>
      </c>
      <c r="AD28" s="98"/>
      <c r="AE28" s="140">
        <v>-11.620467462995055</v>
      </c>
      <c r="AG28" s="125"/>
    </row>
    <row r="29" spans="1:33" s="62" customFormat="1" ht="15" customHeight="1">
      <c r="A29" s="232"/>
      <c r="B29" s="261"/>
      <c r="C29" s="126" t="s">
        <v>69</v>
      </c>
      <c r="D29" s="141"/>
      <c r="E29" s="142">
        <v>3581.963</v>
      </c>
      <c r="F29" s="143"/>
      <c r="G29" s="144">
        <v>0.18406424823977918</v>
      </c>
      <c r="H29" s="141"/>
      <c r="I29" s="142">
        <v>7409.813</v>
      </c>
      <c r="J29" s="127"/>
      <c r="K29" s="145">
        <v>1.110759056668753</v>
      </c>
      <c r="L29" s="141"/>
      <c r="M29" s="142">
        <v>821</v>
      </c>
      <c r="N29" s="143"/>
      <c r="O29" s="146">
        <v>-2.378121284185497</v>
      </c>
      <c r="P29" s="141"/>
      <c r="Q29" s="142">
        <v>1609</v>
      </c>
      <c r="R29" s="143"/>
      <c r="S29" s="146">
        <v>7.195203197868083</v>
      </c>
      <c r="T29" s="141"/>
      <c r="U29" s="142">
        <v>328</v>
      </c>
      <c r="V29" s="143"/>
      <c r="W29" s="146">
        <v>4.792332268370614</v>
      </c>
      <c r="X29" s="141"/>
      <c r="Y29" s="142">
        <v>656.875</v>
      </c>
      <c r="Z29" s="143"/>
      <c r="AA29" s="146">
        <v>4.931605759077828</v>
      </c>
      <c r="AB29" s="141"/>
      <c r="AC29" s="142">
        <v>131.26</v>
      </c>
      <c r="AD29" s="147"/>
      <c r="AE29" s="148">
        <v>-3.716798579885139</v>
      </c>
      <c r="AG29" s="125"/>
    </row>
    <row r="30" spans="1:33" s="62" customFormat="1" ht="15" customHeight="1">
      <c r="A30" s="232"/>
      <c r="B30" s="261"/>
      <c r="C30" s="95" t="s">
        <v>70</v>
      </c>
      <c r="D30" s="107"/>
      <c r="E30" s="97">
        <v>3886.261</v>
      </c>
      <c r="F30" s="98"/>
      <c r="G30" s="139">
        <v>1.751894955948008</v>
      </c>
      <c r="H30" s="107"/>
      <c r="I30" s="97">
        <v>8068.553</v>
      </c>
      <c r="J30" s="107"/>
      <c r="K30" s="102">
        <v>2.4777388467523087</v>
      </c>
      <c r="L30" s="107"/>
      <c r="M30" s="97">
        <v>830</v>
      </c>
      <c r="N30" s="98"/>
      <c r="O30" s="99">
        <v>-3.263403263403264</v>
      </c>
      <c r="P30" s="107"/>
      <c r="Q30" s="97">
        <v>1604</v>
      </c>
      <c r="R30" s="98"/>
      <c r="S30" s="99">
        <v>10.850034554250175</v>
      </c>
      <c r="T30" s="107"/>
      <c r="U30" s="97">
        <v>316</v>
      </c>
      <c r="V30" s="98"/>
      <c r="W30" s="99">
        <v>12.455516014234869</v>
      </c>
      <c r="X30" s="107"/>
      <c r="Y30" s="97">
        <v>698.749</v>
      </c>
      <c r="Z30" s="98"/>
      <c r="AA30" s="99">
        <v>8.078816057712235</v>
      </c>
      <c r="AB30" s="107"/>
      <c r="AC30" s="97">
        <v>179.071</v>
      </c>
      <c r="AD30" s="107"/>
      <c r="AE30" s="140">
        <v>8.91866575835727</v>
      </c>
      <c r="AG30" s="125"/>
    </row>
    <row r="31" spans="1:33" s="62" customFormat="1" ht="15" customHeight="1">
      <c r="A31" s="149"/>
      <c r="B31" s="261"/>
      <c r="C31" s="95" t="s">
        <v>71</v>
      </c>
      <c r="D31" s="107"/>
      <c r="E31" s="97">
        <v>4018.991</v>
      </c>
      <c r="F31" s="98"/>
      <c r="G31" s="139">
        <v>-0.9161394632497655</v>
      </c>
      <c r="H31" s="107"/>
      <c r="I31" s="97">
        <v>8309.87</v>
      </c>
      <c r="J31" s="107"/>
      <c r="K31" s="102">
        <v>-1.0197507397727956</v>
      </c>
      <c r="L31" s="107"/>
      <c r="M31" s="97">
        <v>839</v>
      </c>
      <c r="N31" s="98"/>
      <c r="O31" s="99">
        <v>-4.223744292237441</v>
      </c>
      <c r="P31" s="107"/>
      <c r="Q31" s="97">
        <v>1606</v>
      </c>
      <c r="R31" s="98"/>
      <c r="S31" s="99">
        <v>-1.2300123001230068</v>
      </c>
      <c r="T31" s="107"/>
      <c r="U31" s="97">
        <v>311</v>
      </c>
      <c r="V31" s="98"/>
      <c r="W31" s="99">
        <v>-6.6066066066066025</v>
      </c>
      <c r="X31" s="107"/>
      <c r="Y31" s="97">
        <v>671.504</v>
      </c>
      <c r="Z31" s="98"/>
      <c r="AA31" s="99">
        <v>2.1948554366121753</v>
      </c>
      <c r="AB31" s="107"/>
      <c r="AC31" s="97">
        <v>190.803</v>
      </c>
      <c r="AD31" s="107"/>
      <c r="AE31" s="140">
        <v>3.95151184963225</v>
      </c>
      <c r="AG31" s="125"/>
    </row>
    <row r="32" spans="1:33" s="62" customFormat="1" ht="15" customHeight="1">
      <c r="A32" s="58"/>
      <c r="B32" s="261"/>
      <c r="C32" s="95" t="s">
        <v>72</v>
      </c>
      <c r="D32" s="127"/>
      <c r="E32" s="128">
        <v>4084.222</v>
      </c>
      <c r="F32" s="150"/>
      <c r="G32" s="151">
        <v>2.251309241323507</v>
      </c>
      <c r="H32" s="127"/>
      <c r="I32" s="128">
        <v>8462.686</v>
      </c>
      <c r="J32" s="127"/>
      <c r="K32" s="152">
        <v>0.5057062827601433</v>
      </c>
      <c r="L32" s="127"/>
      <c r="M32" s="128">
        <v>785</v>
      </c>
      <c r="N32" s="129"/>
      <c r="O32" s="130">
        <v>-4.268292682926833</v>
      </c>
      <c r="P32" s="127"/>
      <c r="Q32" s="128">
        <v>1680</v>
      </c>
      <c r="R32" s="129"/>
      <c r="S32" s="130">
        <v>2.0656136087484844</v>
      </c>
      <c r="T32" s="127"/>
      <c r="U32" s="128">
        <v>342</v>
      </c>
      <c r="V32" s="129"/>
      <c r="W32" s="130">
        <v>-3.116147308781869</v>
      </c>
      <c r="X32" s="127"/>
      <c r="Y32" s="128">
        <v>629.953</v>
      </c>
      <c r="Z32" s="129"/>
      <c r="AA32" s="130">
        <v>3.603022802588618</v>
      </c>
      <c r="AB32" s="127"/>
      <c r="AC32" s="128">
        <v>167.199</v>
      </c>
      <c r="AD32" s="129"/>
      <c r="AE32" s="131">
        <v>-8.538466587895488</v>
      </c>
      <c r="AG32" s="125"/>
    </row>
    <row r="33" spans="1:33" s="62" customFormat="1" ht="15" customHeight="1">
      <c r="A33" s="149"/>
      <c r="B33" s="261"/>
      <c r="C33" s="231" t="s">
        <v>110</v>
      </c>
      <c r="D33" s="107"/>
      <c r="E33" s="97">
        <v>3179.57</v>
      </c>
      <c r="F33" s="83"/>
      <c r="G33" s="139">
        <v>3.279502710154314</v>
      </c>
      <c r="H33" s="107"/>
      <c r="I33" s="97">
        <v>6389.911</v>
      </c>
      <c r="J33" s="107"/>
      <c r="K33" s="99">
        <v>2.8732297588869082</v>
      </c>
      <c r="L33" s="107"/>
      <c r="M33" s="97">
        <v>711</v>
      </c>
      <c r="N33" s="98"/>
      <c r="O33" s="99">
        <v>1.1379800853485111</v>
      </c>
      <c r="P33" s="107"/>
      <c r="Q33" s="97">
        <v>1590</v>
      </c>
      <c r="R33" s="98"/>
      <c r="S33" s="99">
        <v>-1.6089108910891103</v>
      </c>
      <c r="T33" s="107"/>
      <c r="U33" s="97">
        <v>329</v>
      </c>
      <c r="V33" s="98"/>
      <c r="W33" s="99">
        <v>-1.2012012012011963</v>
      </c>
      <c r="X33" s="107"/>
      <c r="Y33" s="97">
        <v>614.595</v>
      </c>
      <c r="Z33" s="98"/>
      <c r="AA33" s="99">
        <v>1.6834320505608735</v>
      </c>
      <c r="AB33" s="107"/>
      <c r="AC33" s="97">
        <v>115.562</v>
      </c>
      <c r="AD33" s="107"/>
      <c r="AE33" s="140">
        <v>12.355377525424394</v>
      </c>
      <c r="AG33" s="125"/>
    </row>
    <row r="34" spans="1:33" s="62" customFormat="1" ht="15" customHeight="1">
      <c r="A34" s="149"/>
      <c r="B34" s="261"/>
      <c r="C34" s="95" t="s">
        <v>73</v>
      </c>
      <c r="D34" s="107"/>
      <c r="E34" s="97">
        <v>3607.611</v>
      </c>
      <c r="F34" s="153"/>
      <c r="G34" s="139">
        <v>4.400697661698882</v>
      </c>
      <c r="H34" s="107"/>
      <c r="I34" s="97">
        <v>7394.388</v>
      </c>
      <c r="J34" s="107"/>
      <c r="K34" s="99">
        <v>3.285086801573689</v>
      </c>
      <c r="L34" s="107"/>
      <c r="M34" s="97">
        <v>711</v>
      </c>
      <c r="N34" s="98"/>
      <c r="O34" s="99">
        <v>3.795620437956204</v>
      </c>
      <c r="P34" s="107"/>
      <c r="Q34" s="97">
        <v>1692</v>
      </c>
      <c r="R34" s="98"/>
      <c r="S34" s="99">
        <v>5.35491905354919</v>
      </c>
      <c r="T34" s="107"/>
      <c r="U34" s="97">
        <v>353</v>
      </c>
      <c r="V34" s="98"/>
      <c r="W34" s="99">
        <v>4.4378698224851965</v>
      </c>
      <c r="X34" s="107"/>
      <c r="Y34" s="97">
        <v>637.574</v>
      </c>
      <c r="Z34" s="107"/>
      <c r="AA34" s="99">
        <v>6.525273216054961</v>
      </c>
      <c r="AB34" s="107"/>
      <c r="AC34" s="97">
        <v>154.844</v>
      </c>
      <c r="AD34" s="107"/>
      <c r="AE34" s="140">
        <v>-11.97794389335759</v>
      </c>
      <c r="AG34" s="125"/>
    </row>
    <row r="35" spans="1:33" s="62" customFormat="1" ht="15" customHeight="1" thickBot="1">
      <c r="A35" s="63"/>
      <c r="B35" s="262"/>
      <c r="C35" s="154" t="s">
        <v>74</v>
      </c>
      <c r="D35" s="155"/>
      <c r="E35" s="156">
        <v>3716.549</v>
      </c>
      <c r="F35" s="157"/>
      <c r="G35" s="158">
        <v>9.6211373548162</v>
      </c>
      <c r="H35" s="155"/>
      <c r="I35" s="159">
        <v>7613.47</v>
      </c>
      <c r="J35" s="160"/>
      <c r="K35" s="161">
        <v>9.346062441895997</v>
      </c>
      <c r="L35" s="155"/>
      <c r="M35" s="159">
        <v>745</v>
      </c>
      <c r="N35" s="157"/>
      <c r="O35" s="161">
        <v>-0.13404825737265424</v>
      </c>
      <c r="P35" s="155"/>
      <c r="Q35" s="159">
        <v>1876</v>
      </c>
      <c r="R35" s="157"/>
      <c r="S35" s="161">
        <v>8.189158016147635</v>
      </c>
      <c r="T35" s="155"/>
      <c r="U35" s="159">
        <v>413</v>
      </c>
      <c r="V35" s="157"/>
      <c r="W35" s="161">
        <v>5.35714285714286</v>
      </c>
      <c r="X35" s="155"/>
      <c r="Y35" s="159">
        <v>694.808</v>
      </c>
      <c r="Z35" s="157"/>
      <c r="AA35" s="161">
        <v>6.576269106582711</v>
      </c>
      <c r="AB35" s="155"/>
      <c r="AC35" s="159">
        <v>240.276</v>
      </c>
      <c r="AD35" s="160"/>
      <c r="AE35" s="162">
        <v>6.349754348692072</v>
      </c>
      <c r="AG35" s="125"/>
    </row>
    <row r="36" spans="1:33" s="62" customFormat="1" ht="15" customHeight="1">
      <c r="A36" s="58"/>
      <c r="B36" s="261" t="s">
        <v>75</v>
      </c>
      <c r="C36" s="95" t="s">
        <v>76</v>
      </c>
      <c r="D36" s="107"/>
      <c r="E36" s="97">
        <v>3298.476</v>
      </c>
      <c r="F36" s="98"/>
      <c r="G36" s="99">
        <f aca="true" t="shared" si="0" ref="G36:G41">(E36/E24-1)*100</f>
        <v>1.612628953633366</v>
      </c>
      <c r="H36" s="107"/>
      <c r="I36" s="97">
        <v>6857.92</v>
      </c>
      <c r="J36" s="98"/>
      <c r="K36" s="163">
        <f aca="true" t="shared" si="1" ref="K36:K41">(I36/I24-1)*100</f>
        <v>1.9173859148767347</v>
      </c>
      <c r="L36" s="164"/>
      <c r="M36" s="97">
        <v>762</v>
      </c>
      <c r="N36" s="98"/>
      <c r="O36" s="163">
        <f aca="true" t="shared" si="2" ref="O36:O41">(M36/M24-1)*100</f>
        <v>0.7936507936507908</v>
      </c>
      <c r="P36" s="164"/>
      <c r="Q36" s="97">
        <v>1716</v>
      </c>
      <c r="R36" s="98"/>
      <c r="S36" s="163">
        <f aca="true" t="shared" si="3" ref="S36:S41">(Q36/Q24-1)*100</f>
        <v>2.0820939916716297</v>
      </c>
      <c r="T36" s="164"/>
      <c r="U36" s="97">
        <v>396</v>
      </c>
      <c r="V36" s="98"/>
      <c r="W36" s="163">
        <f aca="true" t="shared" si="4" ref="W36:W41">(U36/U24-1)*100</f>
        <v>6.451612903225801</v>
      </c>
      <c r="X36" s="164"/>
      <c r="Y36" s="165">
        <v>661.144</v>
      </c>
      <c r="Z36" s="166"/>
      <c r="AA36" s="163">
        <f aca="true" t="shared" si="5" ref="AA36:AA41">(Y36/Y24-1)*100</f>
        <v>0.8314879547104415</v>
      </c>
      <c r="AB36" s="164"/>
      <c r="AC36" s="97">
        <v>90.419</v>
      </c>
      <c r="AD36" s="98"/>
      <c r="AE36" s="167">
        <f aca="true" t="shared" si="6" ref="AE36:AE41">(AC36/AC24-1)*100</f>
        <v>-10.643449386791048</v>
      </c>
      <c r="AG36" s="125"/>
    </row>
    <row r="37" spans="1:33" s="62" customFormat="1" ht="15" customHeight="1">
      <c r="A37" s="58"/>
      <c r="B37" s="261"/>
      <c r="C37" s="95" t="s">
        <v>65</v>
      </c>
      <c r="D37" s="107"/>
      <c r="E37" s="97">
        <v>3470.406</v>
      </c>
      <c r="F37" s="98"/>
      <c r="G37" s="139">
        <f t="shared" si="0"/>
        <v>19.194900016795224</v>
      </c>
      <c r="H37" s="107"/>
      <c r="I37" s="97">
        <v>7151.464</v>
      </c>
      <c r="J37" s="83"/>
      <c r="K37" s="99">
        <f t="shared" si="1"/>
        <v>20.789147349144965</v>
      </c>
      <c r="L37" s="107"/>
      <c r="M37" s="97">
        <v>761</v>
      </c>
      <c r="N37" s="98"/>
      <c r="O37" s="99">
        <f t="shared" si="2"/>
        <v>6.136680613668055</v>
      </c>
      <c r="P37" s="107"/>
      <c r="Q37" s="97">
        <v>1620</v>
      </c>
      <c r="R37" s="98"/>
      <c r="S37" s="99">
        <f t="shared" si="3"/>
        <v>5.1948051948051965</v>
      </c>
      <c r="T37" s="107"/>
      <c r="U37" s="97">
        <v>362</v>
      </c>
      <c r="V37" s="98"/>
      <c r="W37" s="99">
        <f t="shared" si="4"/>
        <v>1.9718309859154903</v>
      </c>
      <c r="X37" s="107"/>
      <c r="Y37" s="97">
        <v>668.062</v>
      </c>
      <c r="Z37" s="168"/>
      <c r="AA37" s="99">
        <f t="shared" si="5"/>
        <v>11.296365711239398</v>
      </c>
      <c r="AB37" s="107"/>
      <c r="AC37" s="97">
        <v>103.696</v>
      </c>
      <c r="AD37" s="83"/>
      <c r="AE37" s="140">
        <f t="shared" si="6"/>
        <v>3.3982131461391285</v>
      </c>
      <c r="AG37" s="125"/>
    </row>
    <row r="38" spans="1:33" s="62" customFormat="1" ht="15" customHeight="1">
      <c r="A38" s="58"/>
      <c r="B38" s="261"/>
      <c r="C38" s="126" t="s">
        <v>66</v>
      </c>
      <c r="D38" s="169"/>
      <c r="E38" s="170">
        <v>3645.109</v>
      </c>
      <c r="F38" s="171"/>
      <c r="G38" s="172">
        <f t="shared" si="0"/>
        <v>3.7460157171225417</v>
      </c>
      <c r="H38" s="173"/>
      <c r="I38" s="170">
        <v>7417.327</v>
      </c>
      <c r="J38" s="171"/>
      <c r="K38" s="174">
        <f t="shared" si="1"/>
        <v>3.092256065593646</v>
      </c>
      <c r="L38" s="175"/>
      <c r="M38" s="170">
        <v>787</v>
      </c>
      <c r="N38" s="171"/>
      <c r="O38" s="174">
        <f t="shared" si="2"/>
        <v>5.35475234270415</v>
      </c>
      <c r="P38" s="175"/>
      <c r="Q38" s="170">
        <v>1531</v>
      </c>
      <c r="R38" s="171"/>
      <c r="S38" s="174">
        <f t="shared" si="3"/>
        <v>4.5765027322404395</v>
      </c>
      <c r="T38" s="175"/>
      <c r="U38" s="170">
        <v>324</v>
      </c>
      <c r="V38" s="171"/>
      <c r="W38" s="174">
        <f t="shared" si="4"/>
        <v>6.578947368421062</v>
      </c>
      <c r="X38" s="175"/>
      <c r="Y38" s="176">
        <v>672.128</v>
      </c>
      <c r="Z38" s="177"/>
      <c r="AA38" s="174">
        <f t="shared" si="5"/>
        <v>6.331364784759552</v>
      </c>
      <c r="AB38" s="175"/>
      <c r="AC38" s="170">
        <v>109.252</v>
      </c>
      <c r="AD38" s="171"/>
      <c r="AE38" s="178">
        <f t="shared" si="6"/>
        <v>-9.91606062105247</v>
      </c>
      <c r="AG38" s="125"/>
    </row>
    <row r="39" spans="1:33" s="62" customFormat="1" ht="15" customHeight="1">
      <c r="A39" s="58"/>
      <c r="B39" s="261"/>
      <c r="C39" s="95" t="s">
        <v>67</v>
      </c>
      <c r="D39" s="179"/>
      <c r="E39" s="97">
        <v>3768.514</v>
      </c>
      <c r="F39" s="98"/>
      <c r="G39" s="99">
        <f t="shared" si="0"/>
        <v>7.233671788500762</v>
      </c>
      <c r="H39" s="107"/>
      <c r="I39" s="97">
        <v>7697.925</v>
      </c>
      <c r="J39" s="98"/>
      <c r="K39" s="99">
        <f t="shared" si="1"/>
        <v>5.27776615307356</v>
      </c>
      <c r="L39" s="180"/>
      <c r="M39" s="97">
        <v>793</v>
      </c>
      <c r="N39" s="98"/>
      <c r="O39" s="99">
        <f t="shared" si="2"/>
        <v>-0.2515723270440251</v>
      </c>
      <c r="P39" s="180"/>
      <c r="Q39" s="97">
        <v>1635</v>
      </c>
      <c r="R39" s="98"/>
      <c r="S39" s="99">
        <f t="shared" si="3"/>
        <v>14.175977653631278</v>
      </c>
      <c r="T39" s="180"/>
      <c r="U39" s="97">
        <v>331</v>
      </c>
      <c r="V39" s="98"/>
      <c r="W39" s="99">
        <f t="shared" si="4"/>
        <v>23.97003745318351</v>
      </c>
      <c r="X39" s="180"/>
      <c r="Y39" s="110">
        <v>674.108</v>
      </c>
      <c r="Z39" s="166"/>
      <c r="AA39" s="99">
        <f t="shared" si="5"/>
        <v>5.51204272396586</v>
      </c>
      <c r="AB39" s="180"/>
      <c r="AC39" s="97">
        <v>128.344</v>
      </c>
      <c r="AD39" s="98"/>
      <c r="AE39" s="140">
        <f t="shared" si="6"/>
        <v>5.816685767052232</v>
      </c>
      <c r="AG39" s="125"/>
    </row>
    <row r="40" spans="1:33" s="62" customFormat="1" ht="15" customHeight="1">
      <c r="A40" s="58"/>
      <c r="B40" s="261"/>
      <c r="C40" s="95" t="s">
        <v>68</v>
      </c>
      <c r="D40" s="107"/>
      <c r="E40" s="97">
        <v>3452.347</v>
      </c>
      <c r="F40" s="98"/>
      <c r="G40" s="99">
        <f t="shared" si="0"/>
        <v>1.854858433911799</v>
      </c>
      <c r="H40" s="107"/>
      <c r="I40" s="97">
        <v>7200.351</v>
      </c>
      <c r="J40" s="98"/>
      <c r="K40" s="99">
        <f t="shared" si="1"/>
        <v>0.5830459056803239</v>
      </c>
      <c r="L40" s="180"/>
      <c r="M40" s="97">
        <v>739</v>
      </c>
      <c r="N40" s="98"/>
      <c r="O40" s="99">
        <f t="shared" si="2"/>
        <v>-2.763157894736845</v>
      </c>
      <c r="P40" s="180"/>
      <c r="Q40" s="97">
        <v>1664</v>
      </c>
      <c r="R40" s="98"/>
      <c r="S40" s="99">
        <f t="shared" si="3"/>
        <v>13.27433628318584</v>
      </c>
      <c r="T40" s="180"/>
      <c r="U40" s="97">
        <v>342</v>
      </c>
      <c r="V40" s="98"/>
      <c r="W40" s="99">
        <f t="shared" si="4"/>
        <v>20.848056537102465</v>
      </c>
      <c r="X40" s="180"/>
      <c r="Y40" s="110">
        <v>639.683</v>
      </c>
      <c r="Z40" s="166"/>
      <c r="AA40" s="99">
        <f t="shared" si="5"/>
        <v>1.8627833467359745</v>
      </c>
      <c r="AB40" s="180"/>
      <c r="AC40" s="97">
        <v>121.425</v>
      </c>
      <c r="AD40" s="98"/>
      <c r="AE40" s="140">
        <f t="shared" si="6"/>
        <v>4.39683262975985</v>
      </c>
      <c r="AG40" s="125"/>
    </row>
    <row r="41" spans="1:33" s="62" customFormat="1" ht="15" customHeight="1">
      <c r="A41" s="58"/>
      <c r="B41" s="261"/>
      <c r="C41" s="126" t="s">
        <v>69</v>
      </c>
      <c r="D41" s="179"/>
      <c r="E41" s="97">
        <v>3707.317</v>
      </c>
      <c r="F41" s="98"/>
      <c r="G41" s="172">
        <f t="shared" si="0"/>
        <v>3.4995894709130004</v>
      </c>
      <c r="H41" s="107"/>
      <c r="I41" s="97">
        <v>7758.421</v>
      </c>
      <c r="J41" s="98"/>
      <c r="K41" s="99">
        <f t="shared" si="1"/>
        <v>4.704680131603856</v>
      </c>
      <c r="L41" s="180"/>
      <c r="M41" s="97">
        <v>781</v>
      </c>
      <c r="N41" s="98"/>
      <c r="O41" s="99">
        <f t="shared" si="2"/>
        <v>-4.8721071863580985</v>
      </c>
      <c r="P41" s="180"/>
      <c r="Q41" s="97">
        <v>1690</v>
      </c>
      <c r="R41" s="98"/>
      <c r="S41" s="99">
        <f t="shared" si="3"/>
        <v>5.034182722187697</v>
      </c>
      <c r="T41" s="180"/>
      <c r="U41" s="97">
        <v>346</v>
      </c>
      <c r="V41" s="98"/>
      <c r="W41" s="99">
        <f t="shared" si="4"/>
        <v>5.487804878048785</v>
      </c>
      <c r="X41" s="180"/>
      <c r="Y41" s="110">
        <v>658.085</v>
      </c>
      <c r="Z41" s="166"/>
      <c r="AA41" s="99">
        <f t="shared" si="5"/>
        <v>0.18420551855375944</v>
      </c>
      <c r="AB41" s="180"/>
      <c r="AC41" s="97">
        <v>135.636</v>
      </c>
      <c r="AD41" s="98"/>
      <c r="AE41" s="140">
        <f t="shared" si="6"/>
        <v>3.3338412311443077</v>
      </c>
      <c r="AG41" s="125"/>
    </row>
    <row r="42" spans="1:33" s="62" customFormat="1" ht="15" customHeight="1">
      <c r="A42" s="58"/>
      <c r="B42" s="261"/>
      <c r="C42" s="95" t="s">
        <v>70</v>
      </c>
      <c r="D42" s="181"/>
      <c r="E42" s="182">
        <v>4210.815</v>
      </c>
      <c r="F42" s="183"/>
      <c r="G42" s="184">
        <f>(E42/E30-1)*100</f>
        <v>8.351317628949761</v>
      </c>
      <c r="H42" s="185"/>
      <c r="I42" s="182">
        <v>8778.363</v>
      </c>
      <c r="J42" s="183"/>
      <c r="K42" s="184">
        <f>(I42/I30-1)*100</f>
        <v>8.797240347804603</v>
      </c>
      <c r="L42" s="186"/>
      <c r="M42" s="182">
        <v>843</v>
      </c>
      <c r="N42" s="183"/>
      <c r="O42" s="184">
        <f>(M42/M30-1)*100</f>
        <v>1.5662650602409567</v>
      </c>
      <c r="P42" s="186"/>
      <c r="Q42" s="182">
        <v>1748</v>
      </c>
      <c r="R42" s="183"/>
      <c r="S42" s="184">
        <f>(Q42/Q30-1)*100</f>
        <v>8.977556109725683</v>
      </c>
      <c r="T42" s="186"/>
      <c r="U42" s="182">
        <v>365</v>
      </c>
      <c r="V42" s="183"/>
      <c r="W42" s="184">
        <f>(U42/U30-1)*100</f>
        <v>15.506329113924044</v>
      </c>
      <c r="X42" s="186"/>
      <c r="Y42" s="187">
        <v>758.504</v>
      </c>
      <c r="Z42" s="188"/>
      <c r="AA42" s="184">
        <f>(Y42/Y30-1)*100</f>
        <v>8.551711701912978</v>
      </c>
      <c r="AB42" s="186"/>
      <c r="AC42" s="182">
        <v>149.179</v>
      </c>
      <c r="AD42" s="183"/>
      <c r="AE42" s="189">
        <f>(AC42/AC30-1)*100</f>
        <v>-16.692820166302745</v>
      </c>
      <c r="AG42" s="125"/>
    </row>
    <row r="43" spans="1:33" s="62" customFormat="1" ht="15" customHeight="1">
      <c r="A43" s="58"/>
      <c r="B43" s="261"/>
      <c r="C43" s="95" t="s">
        <v>71</v>
      </c>
      <c r="D43" s="107"/>
      <c r="E43" s="97">
        <v>4178.488</v>
      </c>
      <c r="F43" s="98"/>
      <c r="G43" s="99">
        <f>(E43/E31-1)*100</f>
        <v>3.9685831593054166</v>
      </c>
      <c r="H43" s="107"/>
      <c r="I43" s="97">
        <v>8605.323</v>
      </c>
      <c r="J43" s="98"/>
      <c r="K43" s="99">
        <f>(I43/I31-1)*100</f>
        <v>3.5554467157729253</v>
      </c>
      <c r="L43" s="180"/>
      <c r="M43" s="97">
        <v>850</v>
      </c>
      <c r="N43" s="98"/>
      <c r="O43" s="99">
        <f>(M43/M31-1)*100</f>
        <v>1.3110846245530494</v>
      </c>
      <c r="P43" s="180"/>
      <c r="Q43" s="97">
        <v>1777</v>
      </c>
      <c r="R43" s="98"/>
      <c r="S43" s="99">
        <f>(Q43/Q31-1)*100</f>
        <v>10.647571606475715</v>
      </c>
      <c r="T43" s="180"/>
      <c r="U43" s="97">
        <v>350</v>
      </c>
      <c r="V43" s="98"/>
      <c r="W43" s="99">
        <f>(U43/U31-1)*100</f>
        <v>12.540192926045023</v>
      </c>
      <c r="X43" s="180"/>
      <c r="Y43" s="110">
        <v>740.413</v>
      </c>
      <c r="Z43" s="166"/>
      <c r="AA43" s="99">
        <f>(Y43/Y31-1)*100</f>
        <v>10.261889728132667</v>
      </c>
      <c r="AB43" s="180"/>
      <c r="AC43" s="97">
        <v>154.548</v>
      </c>
      <c r="AD43" s="98"/>
      <c r="AE43" s="140">
        <f>(AC43/AC31-1)*100</f>
        <v>-19.00127356488105</v>
      </c>
      <c r="AG43" s="125"/>
    </row>
    <row r="44" spans="1:33" s="62" customFormat="1" ht="15" customHeight="1">
      <c r="A44" s="58"/>
      <c r="B44" s="261"/>
      <c r="C44" s="126" t="s">
        <v>72</v>
      </c>
      <c r="D44" s="127"/>
      <c r="E44" s="190">
        <v>4058.256</v>
      </c>
      <c r="F44" s="143"/>
      <c r="G44" s="191">
        <f>(E44/E32-1)*100</f>
        <v>-0.6357636778803966</v>
      </c>
      <c r="H44" s="141"/>
      <c r="I44" s="142">
        <v>8449.413</v>
      </c>
      <c r="J44" s="143"/>
      <c r="K44" s="146">
        <f>(I44/I32-1)*100</f>
        <v>-0.15684145671952532</v>
      </c>
      <c r="L44" s="192"/>
      <c r="M44" s="142">
        <v>786</v>
      </c>
      <c r="N44" s="143"/>
      <c r="O44" s="146">
        <f>(M44/M32-1)*100</f>
        <v>0.1273885350318471</v>
      </c>
      <c r="P44" s="192"/>
      <c r="Q44" s="142">
        <v>1685</v>
      </c>
      <c r="R44" s="143"/>
      <c r="S44" s="146">
        <f>(Q44/Q32-1)*100</f>
        <v>0.29761904761904656</v>
      </c>
      <c r="T44" s="192"/>
      <c r="U44" s="142">
        <v>363</v>
      </c>
      <c r="V44" s="143"/>
      <c r="W44" s="146">
        <f>(U44/U32-1)*100</f>
        <v>6.140350877192979</v>
      </c>
      <c r="X44" s="192"/>
      <c r="Y44" s="193">
        <v>656.213</v>
      </c>
      <c r="Z44" s="194"/>
      <c r="AA44" s="146">
        <f>(Y44/Y32-1)*100</f>
        <v>4.168564956433252</v>
      </c>
      <c r="AB44" s="192"/>
      <c r="AC44" s="190">
        <v>145.204</v>
      </c>
      <c r="AD44" s="143"/>
      <c r="AE44" s="195">
        <f>(AC44/AC32-1)*100</f>
        <v>-13.154982984347996</v>
      </c>
      <c r="AG44" s="125"/>
    </row>
    <row r="45" spans="1:33" s="62" customFormat="1" ht="15" customHeight="1">
      <c r="A45" s="58"/>
      <c r="B45" s="261"/>
      <c r="C45" s="95" t="s">
        <v>111</v>
      </c>
      <c r="D45" s="107"/>
      <c r="E45" s="196">
        <v>3257.625</v>
      </c>
      <c r="F45" s="98"/>
      <c r="G45" s="197">
        <f>(E45/E33-1)*100</f>
        <v>2.454891699192019</v>
      </c>
      <c r="H45" s="107"/>
      <c r="I45" s="97">
        <v>6615.588</v>
      </c>
      <c r="J45" s="98"/>
      <c r="K45" s="99">
        <f>(I45/I33-1)*100</f>
        <v>3.53177063029515</v>
      </c>
      <c r="L45" s="180"/>
      <c r="M45" s="97">
        <v>722</v>
      </c>
      <c r="N45" s="98"/>
      <c r="O45" s="99">
        <f>(M45/M33-1)*100</f>
        <v>1.5471167369901506</v>
      </c>
      <c r="P45" s="180"/>
      <c r="Q45" s="97">
        <v>1800</v>
      </c>
      <c r="R45" s="98"/>
      <c r="S45" s="99">
        <f>(Q45/Q33-1)*100</f>
        <v>13.207547169811317</v>
      </c>
      <c r="T45" s="180"/>
      <c r="U45" s="97">
        <v>361</v>
      </c>
      <c r="V45" s="98"/>
      <c r="W45" s="99">
        <f>(U45/U33-1)*100</f>
        <v>9.726443768996962</v>
      </c>
      <c r="X45" s="180"/>
      <c r="Y45" s="110">
        <v>660.103</v>
      </c>
      <c r="Z45" s="166"/>
      <c r="AA45" s="99">
        <f>(Y45/Y33-1)*100</f>
        <v>7.404550964456247</v>
      </c>
      <c r="AB45" s="180"/>
      <c r="AC45" s="196">
        <v>99.242</v>
      </c>
      <c r="AD45" s="98"/>
      <c r="AE45" s="198">
        <f>(AC45/AC33-1)*100</f>
        <v>-14.12228933386407</v>
      </c>
      <c r="AG45" s="125"/>
    </row>
    <row r="46" spans="1:33" s="62" customFormat="1" ht="15" customHeight="1">
      <c r="A46" s="58"/>
      <c r="B46" s="261"/>
      <c r="C46" s="95" t="s">
        <v>73</v>
      </c>
      <c r="D46" s="107"/>
      <c r="E46" s="97"/>
      <c r="F46" s="98"/>
      <c r="G46" s="99"/>
      <c r="H46" s="107"/>
      <c r="I46" s="97"/>
      <c r="J46" s="98"/>
      <c r="K46" s="99"/>
      <c r="L46" s="180"/>
      <c r="M46" s="97"/>
      <c r="N46" s="98"/>
      <c r="O46" s="99"/>
      <c r="P46" s="180"/>
      <c r="Q46" s="97"/>
      <c r="R46" s="98"/>
      <c r="S46" s="99"/>
      <c r="T46" s="180"/>
      <c r="U46" s="97"/>
      <c r="V46" s="98"/>
      <c r="W46" s="99"/>
      <c r="X46" s="180"/>
      <c r="Y46" s="110"/>
      <c r="Z46" s="166"/>
      <c r="AA46" s="99"/>
      <c r="AB46" s="180"/>
      <c r="AC46" s="97"/>
      <c r="AD46" s="98"/>
      <c r="AE46" s="140"/>
      <c r="AG46" s="125"/>
    </row>
    <row r="47" spans="1:33" s="62" customFormat="1" ht="15" customHeight="1" thickBot="1">
      <c r="A47" s="58"/>
      <c r="B47" s="262"/>
      <c r="C47" s="154" t="s">
        <v>74</v>
      </c>
      <c r="D47" s="199"/>
      <c r="E47" s="159"/>
      <c r="F47" s="157"/>
      <c r="G47" s="200"/>
      <c r="H47" s="155"/>
      <c r="I47" s="159"/>
      <c r="J47" s="157"/>
      <c r="K47" s="200"/>
      <c r="L47" s="155"/>
      <c r="M47" s="201"/>
      <c r="N47" s="157"/>
      <c r="O47" s="200"/>
      <c r="P47" s="155"/>
      <c r="Q47" s="159"/>
      <c r="R47" s="157"/>
      <c r="S47" s="200"/>
      <c r="T47" s="155"/>
      <c r="U47" s="159"/>
      <c r="V47" s="157"/>
      <c r="W47" s="200"/>
      <c r="X47" s="155"/>
      <c r="Y47" s="159"/>
      <c r="Z47" s="202"/>
      <c r="AA47" s="200"/>
      <c r="AB47" s="155"/>
      <c r="AC47" s="159"/>
      <c r="AD47" s="157"/>
      <c r="AE47" s="162"/>
      <c r="AG47" s="125"/>
    </row>
    <row r="48" spans="1:33" s="62" customFormat="1" ht="15" customHeight="1">
      <c r="A48" s="58"/>
      <c r="B48" s="203"/>
      <c r="C48" s="204" t="s">
        <v>77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  <c r="R48" s="204"/>
      <c r="S48" s="206" t="s">
        <v>78</v>
      </c>
      <c r="T48" s="204" t="s">
        <v>79</v>
      </c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G48" s="58"/>
    </row>
    <row r="49" spans="1:33" s="62" customFormat="1" ht="15" customHeight="1">
      <c r="A49" s="58"/>
      <c r="B49" s="203"/>
      <c r="C49" s="204" t="s">
        <v>112</v>
      </c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113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G49" s="58"/>
    </row>
    <row r="50" spans="1:33" s="62" customFormat="1" ht="15" customHeight="1">
      <c r="A50" s="58"/>
      <c r="B50" s="203"/>
      <c r="C50" s="204" t="s">
        <v>114</v>
      </c>
      <c r="D50" s="205"/>
      <c r="E50" s="204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 t="s">
        <v>80</v>
      </c>
      <c r="X50" s="205"/>
      <c r="Y50" s="205"/>
      <c r="Z50" s="205"/>
      <c r="AA50" s="205"/>
      <c r="AB50" s="205"/>
      <c r="AC50" s="205"/>
      <c r="AD50" s="205"/>
      <c r="AE50" s="205"/>
      <c r="AG50" s="58"/>
    </row>
    <row r="51" spans="1:33" s="62" customFormat="1" ht="15" customHeight="1">
      <c r="A51" s="58"/>
      <c r="B51" s="203"/>
      <c r="C51" s="204" t="s">
        <v>81</v>
      </c>
      <c r="D51" s="205"/>
      <c r="E51" s="204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 t="s">
        <v>115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G51" s="58"/>
    </row>
    <row r="52" spans="1:33" s="62" customFormat="1" ht="15" customHeight="1">
      <c r="A52" s="58"/>
      <c r="B52" s="203"/>
      <c r="C52" s="204" t="s">
        <v>82</v>
      </c>
      <c r="D52" s="205"/>
      <c r="E52" s="204"/>
      <c r="F52" s="205"/>
      <c r="G52" s="205"/>
      <c r="H52" s="205"/>
      <c r="I52" s="207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 t="s">
        <v>83</v>
      </c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G52" s="58"/>
    </row>
    <row r="53" spans="1:33" s="62" customFormat="1" ht="15" customHeight="1">
      <c r="A53" s="58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5"/>
      <c r="T53" s="205" t="s">
        <v>84</v>
      </c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G53" s="58"/>
    </row>
    <row r="54" spans="1:33" s="62" customFormat="1" ht="13.5" customHeight="1">
      <c r="A54" s="58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58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G54" s="58"/>
    </row>
    <row r="55" spans="1:33" s="62" customFormat="1" ht="13.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203"/>
      <c r="T55" s="203"/>
      <c r="U55" s="58"/>
      <c r="V55" s="58"/>
      <c r="W55" s="58"/>
      <c r="X55" s="203"/>
      <c r="Y55" s="203"/>
      <c r="Z55" s="203"/>
      <c r="AA55" s="203"/>
      <c r="AB55" s="203"/>
      <c r="AC55" s="203"/>
      <c r="AD55" s="203"/>
      <c r="AE55" s="203"/>
      <c r="AG55" s="58"/>
    </row>
    <row r="56" spans="1:33" s="62" customFormat="1" ht="13.5" customHeight="1">
      <c r="A56" s="58"/>
      <c r="B56" s="58"/>
      <c r="C56" s="58"/>
      <c r="D56" s="58"/>
      <c r="E56" s="58"/>
      <c r="F56" s="58"/>
      <c r="G56" s="58"/>
      <c r="H56" s="5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G56" s="58"/>
    </row>
    <row r="57" spans="1:33" s="62" customFormat="1" ht="13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G57" s="58"/>
    </row>
    <row r="58" spans="1:33" s="62" customFormat="1" ht="13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G58" s="58"/>
    </row>
    <row r="59" spans="1:33" s="62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G59" s="58"/>
    </row>
    <row r="60" spans="1:33" s="62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G60" s="58"/>
    </row>
    <row r="61" spans="1:33" s="62" customFormat="1" ht="13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G61" s="58"/>
    </row>
    <row r="62" spans="1:33" s="62" customFormat="1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G62" s="58"/>
    </row>
    <row r="63" spans="1:33" s="62" customFormat="1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G63" s="58"/>
    </row>
    <row r="64" spans="1:33" s="62" customFormat="1" ht="13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G64" s="58"/>
    </row>
    <row r="65" spans="1:33" s="62" customFormat="1" ht="13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G65" s="58"/>
    </row>
    <row r="66" spans="1:33" s="62" customFormat="1" ht="13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G66" s="58"/>
    </row>
    <row r="67" spans="1:33" s="62" customFormat="1" ht="13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G67" s="58"/>
    </row>
    <row r="68" spans="1:33" s="62" customFormat="1" ht="13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G68" s="58"/>
    </row>
    <row r="69" spans="1:33" s="62" customFormat="1" ht="13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G69" s="58"/>
    </row>
    <row r="70" spans="1:33" s="62" customFormat="1" ht="13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G70" s="58"/>
    </row>
    <row r="71" spans="1:33" s="62" customFormat="1" ht="13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G71" s="58"/>
    </row>
    <row r="72" spans="1:33" s="62" customFormat="1" ht="13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G72" s="58"/>
    </row>
    <row r="73" spans="1:33" s="62" customFormat="1" ht="13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G73" s="58"/>
    </row>
    <row r="74" spans="1:33" s="62" customFormat="1" ht="13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G74" s="58"/>
    </row>
    <row r="75" spans="1:33" s="62" customFormat="1" ht="13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G75" s="58"/>
    </row>
    <row r="76" spans="1:33" s="62" customFormat="1" ht="13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G76" s="58"/>
    </row>
    <row r="77" spans="1:33" s="62" customFormat="1" ht="13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G77" s="58"/>
    </row>
    <row r="78" spans="1:33" s="62" customFormat="1" ht="13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G78" s="58"/>
    </row>
    <row r="79" spans="1:33" s="62" customFormat="1" ht="13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G79" s="58"/>
    </row>
    <row r="80" spans="1:33" s="62" customFormat="1" ht="13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G80" s="5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2013-03-31T04:14:01Z</dcterms:modified>
  <cp:category/>
  <cp:version/>
  <cp:contentType/>
  <cp:contentStatus/>
</cp:coreProperties>
</file>