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<sst xmlns="http://schemas.openxmlformats.org/spreadsheetml/2006/main" count="302" uniqueCount="129">
  <si>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</si>
  <si>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</si>
  <si>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</si>
  <si>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</si>
  <si>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</si>
  <si>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</si>
  <si>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</si>
  <si>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</si>
  <si>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</si>
  <si>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</si>
  <si>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</si>
  <si>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</si>
  <si>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</si>
  <si>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</si>
  <si>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</si>
  <si>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</si>
  <si>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</si>
  <si>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</si>
  <si>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</si>
  <si>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</si>
  <si>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</si>
  <si>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</si>
  <si>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</si>
  <si>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</si>
  <si>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</si>
  <si>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</si>
  <si>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</si>
  <si>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</si>
  <si>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</si>
  <si>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</si>
  <si>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</si>
  <si>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</si>
  <si>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</si>
  <si>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</si>
  <si>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</si>
  <si>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</si>
  <si>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</si>
  <si>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</si>
  <si>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</si>
  <si>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</si>
  <si>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</si>
  <si>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</si>
  <si>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</si>
  <si>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</si>
  <si>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</si>
  <si>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</si>
  <si>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</si>
  <si>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</si>
  <si>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平成２４年１２月２８日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</si>
  <si>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</si>
  <si>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</si>
  <si>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</si>
  <si>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</si>
  <si>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</si>
  <si>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</si>
  <si>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</si>
  <si>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</si>
  <si>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</si>
  <si>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</si>
  <si>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</si>
  <si>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</si>
  <si>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</si>
  <si>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</si>
  <si>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</si>
  <si>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</si>
  <si>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</si>
  <si>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</si>
  <si>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</si>
  <si>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</si>
  <si>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</si>
  <si>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</si>
  <si>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</si>
  <si>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</si>
  <si>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</si>
  <si>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</si>
  <si>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</si>
  <si>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</si>
  <si>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</si>
  <si>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</si>
  <si>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</si>
  <si>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</si>
  <si>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</si>
  <si>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</si>
  <si>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</si>
  <si>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</si>
  <si>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</si>
  <si>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</si>
  <si>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</si>
  <si>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</si>
  <si>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</si>
  <si>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</si>
  <si>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</si>
  <si>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</si>
  <si>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</si>
  <si>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</si>
  <si>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</si>
  <si>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</si>
  <si>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</si>
  <si>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</si>
  <si>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</si>
  <si>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</si>
  <si>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</si>
  <si>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</si>
  <si>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</si>
  <si>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</si>
  <si>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</si>
  <si>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</si>
  <si>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</si>
  <si>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</si>
  <si>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</si>
  <si>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</si>
  <si>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</si>
  <si>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</si>
  <si>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</si>
  <si>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</si>
  <si>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</si>
  <si>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（出 荷 量）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</si>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</sst>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9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9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37" xfId="65" applyNumberFormat="1" applyFont="1" applyFill="1" applyBorder="1" applyAlignment="1" applyProtection="1">
      <alignment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35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35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35" fillId="0" borderId="121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6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9" fillId="0" borderId="45" xfId="68" applyNumberFormat="1" applyFont="1" applyFill="1" applyBorder="1" applyAlignment="1">
      <alignment vertical="center"/>
      <protection/>
    </xf>
    <xf numFmtId="180" fontId="29" fillId="0" borderId="44" xfId="68" applyNumberFormat="1" applyFont="1" applyFill="1" applyBorder="1" applyAlignment="1">
      <alignment vertical="center"/>
      <protection/>
    </xf>
    <xf numFmtId="178" fontId="36" fillId="0" borderId="34" xfId="68" applyNumberFormat="1" applyFont="1" applyFill="1" applyBorder="1" applyAlignment="1">
      <alignment horizontal="right" vertical="center"/>
      <protection/>
    </xf>
    <xf numFmtId="180" fontId="37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9" fillId="0" borderId="36" xfId="68" applyNumberFormat="1" applyFont="1" applyFill="1" applyBorder="1" applyAlignment="1">
      <alignment vertical="center"/>
      <protection/>
    </xf>
    <xf numFmtId="180" fontId="29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0" fontId="34" fillId="0" borderId="18" xfId="65" applyFont="1" applyFill="1" applyBorder="1" applyAlignment="1">
      <alignment vertical="center" textRotation="180"/>
      <protection/>
    </xf>
    <xf numFmtId="0" fontId="30" fillId="0" borderId="18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 val="autoZero"/>
        <c:auto val="0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5.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3390.358</v>
          </cell>
          <cell r="Q27">
            <v>3246.128</v>
          </cell>
          <cell r="R27">
            <v>2911.539</v>
          </cell>
          <cell r="S27">
            <v>3513.493</v>
          </cell>
          <cell r="T27">
            <v>3514.301</v>
          </cell>
          <cell r="U27">
            <v>3389.477</v>
          </cell>
          <cell r="V27">
            <v>3581.963</v>
          </cell>
          <cell r="W27">
            <v>3886.261</v>
          </cell>
          <cell r="X27">
            <v>4018.991</v>
          </cell>
          <cell r="Y27">
            <v>4084.222</v>
          </cell>
          <cell r="Z27">
            <v>3179.57</v>
          </cell>
          <cell r="AA27">
            <v>3607.611</v>
          </cell>
        </row>
        <row r="28">
          <cell r="O28" t="str">
            <v>予測値</v>
          </cell>
          <cell r="W28">
            <v>4210.815</v>
          </cell>
          <cell r="X28">
            <v>4300</v>
          </cell>
          <cell r="Y28">
            <v>4500</v>
          </cell>
          <cell r="Z28">
            <v>3600</v>
          </cell>
          <cell r="AA28">
            <v>4100</v>
          </cell>
        </row>
        <row r="29">
          <cell r="O29" t="str">
            <v>今年度</v>
          </cell>
          <cell r="P29">
            <v>3716.549</v>
          </cell>
          <cell r="Q29">
            <v>3298.476</v>
          </cell>
          <cell r="R29">
            <v>3470.406</v>
          </cell>
          <cell r="S29">
            <v>3645.109</v>
          </cell>
          <cell r="T29">
            <v>3768.514</v>
          </cell>
          <cell r="U29">
            <v>3452.347</v>
          </cell>
          <cell r="V29">
            <v>3707.317</v>
          </cell>
          <cell r="W29">
            <v>4210.815</v>
          </cell>
        </row>
      </sheetData>
      <sheetData sheetId="3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6962.729</v>
          </cell>
          <cell r="Q27">
            <v>6728.901</v>
          </cell>
          <cell r="R27">
            <v>5920.618</v>
          </cell>
          <cell r="S27">
            <v>7194.844</v>
          </cell>
          <cell r="T27">
            <v>7312.014</v>
          </cell>
          <cell r="U27">
            <v>7158.613</v>
          </cell>
          <cell r="V27">
            <v>7409.813</v>
          </cell>
          <cell r="W27">
            <v>8068.553</v>
          </cell>
          <cell r="X27">
            <v>8309.87</v>
          </cell>
          <cell r="Y27">
            <v>8462.686</v>
          </cell>
          <cell r="Z27">
            <v>6389.911</v>
          </cell>
          <cell r="AA27">
            <v>7394.388</v>
          </cell>
        </row>
        <row r="28">
          <cell r="O28" t="str">
            <v>予測値</v>
          </cell>
          <cell r="W28">
            <v>8778.363</v>
          </cell>
          <cell r="X28">
            <v>8750</v>
          </cell>
          <cell r="Y28">
            <v>9250</v>
          </cell>
          <cell r="Z28">
            <v>7000</v>
          </cell>
          <cell r="AA28">
            <v>8250</v>
          </cell>
        </row>
        <row r="29">
          <cell r="O29" t="str">
            <v>今年度</v>
          </cell>
          <cell r="P29">
            <v>7613.47</v>
          </cell>
          <cell r="Q29">
            <v>6857.92</v>
          </cell>
          <cell r="R29">
            <v>7150.464</v>
          </cell>
          <cell r="S29">
            <v>7417.327</v>
          </cell>
          <cell r="T29">
            <v>7697.925</v>
          </cell>
          <cell r="U29">
            <v>7200.351</v>
          </cell>
          <cell r="V29">
            <v>7758.421</v>
          </cell>
          <cell r="W29">
            <v>8778.363</v>
          </cell>
        </row>
      </sheetData>
      <sheetData sheetId="4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746</v>
          </cell>
          <cell r="Q27">
            <v>756</v>
          </cell>
          <cell r="R27">
            <v>717</v>
          </cell>
          <cell r="S27">
            <v>747</v>
          </cell>
          <cell r="T27">
            <v>795</v>
          </cell>
          <cell r="U27">
            <v>760</v>
          </cell>
          <cell r="V27">
            <v>821</v>
          </cell>
          <cell r="W27">
            <v>830</v>
          </cell>
          <cell r="X27">
            <v>839</v>
          </cell>
          <cell r="Y27">
            <v>785</v>
          </cell>
          <cell r="Z27">
            <v>711</v>
          </cell>
          <cell r="AA27">
            <v>711</v>
          </cell>
        </row>
        <row r="28">
          <cell r="O28" t="str">
            <v>予測値</v>
          </cell>
          <cell r="W28">
            <v>843</v>
          </cell>
          <cell r="X28">
            <v>850</v>
          </cell>
          <cell r="Y28">
            <v>825</v>
          </cell>
          <cell r="Z28">
            <v>750</v>
          </cell>
          <cell r="AA28">
            <v>775</v>
          </cell>
        </row>
        <row r="29">
          <cell r="O29" t="str">
            <v>今年度</v>
          </cell>
          <cell r="P29">
            <v>745</v>
          </cell>
          <cell r="Q29">
            <v>762</v>
          </cell>
          <cell r="R29">
            <v>761</v>
          </cell>
          <cell r="S29">
            <v>787</v>
          </cell>
          <cell r="T29">
            <v>793</v>
          </cell>
          <cell r="U29">
            <v>739</v>
          </cell>
          <cell r="V29">
            <v>781</v>
          </cell>
          <cell r="W29">
            <v>843</v>
          </cell>
        </row>
      </sheetData>
      <sheetData sheetId="5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1734</v>
          </cell>
          <cell r="Q27">
            <v>1681</v>
          </cell>
          <cell r="R27">
            <v>1540</v>
          </cell>
          <cell r="S27">
            <v>1464</v>
          </cell>
          <cell r="T27">
            <v>1432</v>
          </cell>
          <cell r="U27">
            <v>1469</v>
          </cell>
          <cell r="V27">
            <v>1609</v>
          </cell>
          <cell r="W27">
            <v>1604</v>
          </cell>
          <cell r="X27">
            <v>1606</v>
          </cell>
          <cell r="Y27">
            <v>1680</v>
          </cell>
          <cell r="Z27">
            <v>1590</v>
          </cell>
          <cell r="AA27">
            <v>1692</v>
          </cell>
        </row>
        <row r="28">
          <cell r="O28" t="str">
            <v>予測値</v>
          </cell>
          <cell r="W28">
            <v>1748</v>
          </cell>
          <cell r="X28">
            <v>1600</v>
          </cell>
          <cell r="Y28">
            <v>1650</v>
          </cell>
          <cell r="Z28">
            <v>1650</v>
          </cell>
          <cell r="AA28">
            <v>1750</v>
          </cell>
        </row>
        <row r="29">
          <cell r="O29" t="str">
            <v>今年度</v>
          </cell>
          <cell r="P29">
            <v>1876</v>
          </cell>
          <cell r="Q29">
            <v>1716</v>
          </cell>
          <cell r="R29">
            <v>1620</v>
          </cell>
          <cell r="S29">
            <v>1531</v>
          </cell>
          <cell r="T29">
            <v>1635</v>
          </cell>
          <cell r="U29">
            <v>1664</v>
          </cell>
          <cell r="V29">
            <v>1690</v>
          </cell>
          <cell r="W29">
            <v>1748</v>
          </cell>
        </row>
      </sheetData>
      <sheetData sheetId="6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392</v>
          </cell>
          <cell r="Q27">
            <v>372</v>
          </cell>
          <cell r="R27">
            <v>355</v>
          </cell>
          <cell r="S27">
            <v>304</v>
          </cell>
          <cell r="T27">
            <v>267</v>
          </cell>
          <cell r="U27">
            <v>283</v>
          </cell>
          <cell r="V27">
            <v>328</v>
          </cell>
          <cell r="W27">
            <v>316</v>
          </cell>
          <cell r="X27">
            <v>311</v>
          </cell>
          <cell r="Y27">
            <v>342</v>
          </cell>
          <cell r="Z27">
            <v>329</v>
          </cell>
          <cell r="AA27">
            <v>353</v>
          </cell>
        </row>
        <row r="28">
          <cell r="O28" t="str">
            <v>予測値</v>
          </cell>
          <cell r="W28">
            <v>365</v>
          </cell>
          <cell r="X28">
            <v>320</v>
          </cell>
          <cell r="Y28">
            <v>340</v>
          </cell>
          <cell r="Z28">
            <v>330</v>
          </cell>
          <cell r="AA28">
            <v>370</v>
          </cell>
        </row>
        <row r="29">
          <cell r="O29" t="str">
            <v>今年度</v>
          </cell>
          <cell r="P29">
            <v>413</v>
          </cell>
          <cell r="Q29">
            <v>396</v>
          </cell>
          <cell r="R29">
            <v>362</v>
          </cell>
          <cell r="S29">
            <v>324</v>
          </cell>
          <cell r="T29">
            <v>331</v>
          </cell>
          <cell r="U29">
            <v>342</v>
          </cell>
          <cell r="V29">
            <v>346</v>
          </cell>
          <cell r="W29">
            <v>365</v>
          </cell>
        </row>
      </sheetData>
      <sheetData sheetId="7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651.935</v>
          </cell>
          <cell r="Q27">
            <v>655.692</v>
          </cell>
          <cell r="R27">
            <v>600.255</v>
          </cell>
          <cell r="S27">
            <v>632.107</v>
          </cell>
          <cell r="T27">
            <v>638.892</v>
          </cell>
          <cell r="U27">
            <v>627.985</v>
          </cell>
          <cell r="V27">
            <v>656.875</v>
          </cell>
          <cell r="W27">
            <v>698.749</v>
          </cell>
          <cell r="X27">
            <v>671.504</v>
          </cell>
          <cell r="Y27">
            <v>629.953</v>
          </cell>
          <cell r="Z27">
            <v>614.595</v>
          </cell>
          <cell r="AA27">
            <v>637.574</v>
          </cell>
        </row>
        <row r="28">
          <cell r="O28" t="str">
            <v>予測値</v>
          </cell>
          <cell r="W28">
            <v>758.504</v>
          </cell>
          <cell r="X28">
            <v>690</v>
          </cell>
          <cell r="Y28">
            <v>630</v>
          </cell>
          <cell r="Z28">
            <v>640</v>
          </cell>
          <cell r="AA28">
            <v>670</v>
          </cell>
        </row>
        <row r="29">
          <cell r="O29" t="str">
            <v>今年度</v>
          </cell>
          <cell r="P29">
            <v>694.808</v>
          </cell>
          <cell r="Q29">
            <v>661.144</v>
          </cell>
          <cell r="R29">
            <v>668.062</v>
          </cell>
          <cell r="S29">
            <v>672.128</v>
          </cell>
          <cell r="T29">
            <v>674.108</v>
          </cell>
          <cell r="U29">
            <v>639.683</v>
          </cell>
          <cell r="V29">
            <v>658.085</v>
          </cell>
          <cell r="W29">
            <v>758.504</v>
          </cell>
        </row>
      </sheetData>
      <sheetData sheetId="8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228.748</v>
          </cell>
          <cell r="Q27">
            <v>90.46</v>
          </cell>
          <cell r="R27">
            <v>100.289</v>
          </cell>
          <cell r="S27">
            <v>121.278</v>
          </cell>
          <cell r="T27">
            <v>121.289</v>
          </cell>
          <cell r="U27">
            <v>116.311</v>
          </cell>
          <cell r="V27">
            <v>131.26</v>
          </cell>
          <cell r="W27">
            <v>179.071</v>
          </cell>
          <cell r="X27">
            <v>190.803</v>
          </cell>
          <cell r="Y27">
            <v>167.199</v>
          </cell>
          <cell r="Z27">
            <v>115.562</v>
          </cell>
          <cell r="AA27">
            <v>154.844</v>
          </cell>
        </row>
        <row r="28">
          <cell r="O28" t="str">
            <v>予測値</v>
          </cell>
          <cell r="W28">
            <v>149.179</v>
          </cell>
          <cell r="X28">
            <v>225</v>
          </cell>
          <cell r="Y28">
            <v>200</v>
          </cell>
          <cell r="Z28">
            <v>135</v>
          </cell>
          <cell r="AA28">
            <v>180</v>
          </cell>
        </row>
        <row r="29">
          <cell r="O29" t="str">
            <v>今年度</v>
          </cell>
          <cell r="P29">
            <v>240.276</v>
          </cell>
          <cell r="Q29">
            <v>90.419</v>
          </cell>
          <cell r="R29">
            <v>103.696</v>
          </cell>
          <cell r="S29">
            <v>109.252</v>
          </cell>
          <cell r="T29">
            <v>128.344</v>
          </cell>
          <cell r="U29">
            <v>121.425</v>
          </cell>
          <cell r="V29">
            <v>135.636</v>
          </cell>
          <cell r="W29">
            <v>149.179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="75" zoomScaleNormal="75" zoomScaleSheetLayoutView="75" zoomScalePageLayoutView="0" workbookViewId="0" topLeftCell="HD1">
      <selection activeCell="B3" sqref="B3:C6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hidden="1" customWidth="1"/>
    <col min="199" max="199" width="7.875" style="1" hidden="1" customWidth="1"/>
    <col min="200" max="200" width="1.4921875" style="1" hidden="1" customWidth="1"/>
    <col min="201" max="201" width="7.875" style="4" hidden="1" customWidth="1"/>
    <col min="202" max="202" width="1.625" style="4" hidden="1" customWidth="1"/>
    <col min="203" max="203" width="7.875" style="4" hidden="1" customWidth="1"/>
    <col min="204" max="204" width="1.4921875" style="1" hidden="1" customWidth="1"/>
    <col min="205" max="205" width="9.375" style="1" hidden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246" width="1.4921875" style="1" customWidth="1"/>
    <col min="247" max="247" width="7.875" style="1" customWidth="1"/>
    <col min="248" max="248" width="1.4921875" style="1" customWidth="1"/>
    <col min="249" max="249" width="7.875" style="1" customWidth="1"/>
    <col min="250" max="250" width="1.4921875" style="4" customWidth="1"/>
    <col min="251" max="251" width="7.875" style="4" customWidth="1"/>
    <col min="252" max="252" width="1.4921875" style="1" customWidth="1"/>
    <col min="253" max="253" width="9.375" style="1" customWidth="1"/>
    <col min="254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78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53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91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80"/>
      <c r="CP3" s="9" t="s">
        <v>11</v>
      </c>
      <c r="CQ3" s="12"/>
      <c r="CR3" s="12"/>
      <c r="CS3" s="12"/>
      <c r="CT3" s="12"/>
      <c r="CU3" s="12"/>
      <c r="CV3" s="12"/>
      <c r="CW3" s="12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80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92</v>
      </c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3"/>
      <c r="HN3" s="12" t="s">
        <v>93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3"/>
    </row>
    <row r="4" spans="2:253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  <c r="ID4" s="18" t="s">
        <v>15</v>
      </c>
      <c r="IE4" s="22"/>
      <c r="IF4" s="22"/>
      <c r="IG4" s="22"/>
      <c r="IH4" s="22"/>
      <c r="II4" s="22"/>
      <c r="IJ4" s="22"/>
      <c r="IK4" s="23"/>
      <c r="IL4" s="18" t="s">
        <v>16</v>
      </c>
      <c r="IM4" s="20"/>
      <c r="IN4" s="20"/>
      <c r="IO4" s="20"/>
      <c r="IP4" s="20"/>
      <c r="IQ4" s="20"/>
      <c r="IR4" s="19"/>
      <c r="IS4" s="21"/>
    </row>
    <row r="5" spans="2:253" ht="27" customHeight="1">
      <c r="B5" s="14"/>
      <c r="C5" s="15"/>
      <c r="D5" s="16"/>
      <c r="E5" s="17"/>
      <c r="F5" s="24" t="s">
        <v>18</v>
      </c>
      <c r="G5" s="25"/>
      <c r="H5" s="26" t="s">
        <v>94</v>
      </c>
      <c r="I5" s="25"/>
      <c r="J5" s="26" t="s">
        <v>95</v>
      </c>
      <c r="K5" s="25"/>
      <c r="L5" s="26" t="s">
        <v>19</v>
      </c>
      <c r="M5" s="27"/>
      <c r="N5" s="24" t="s">
        <v>20</v>
      </c>
      <c r="O5" s="25"/>
      <c r="P5" s="26" t="s">
        <v>96</v>
      </c>
      <c r="Q5" s="25"/>
      <c r="R5" s="26" t="s">
        <v>97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96</v>
      </c>
      <c r="AW5" s="25"/>
      <c r="AX5" s="26" t="s">
        <v>97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  <c r="ID5" s="24" t="s">
        <v>30</v>
      </c>
      <c r="IE5" s="25"/>
      <c r="IF5" s="26" t="s">
        <v>31</v>
      </c>
      <c r="IG5" s="25"/>
      <c r="IH5" s="26" t="s">
        <v>32</v>
      </c>
      <c r="II5" s="25"/>
      <c r="IJ5" s="26" t="s">
        <v>19</v>
      </c>
      <c r="IK5" s="27"/>
      <c r="IL5" s="24" t="s">
        <v>21</v>
      </c>
      <c r="IM5" s="25"/>
      <c r="IN5" s="26" t="s">
        <v>22</v>
      </c>
      <c r="IO5" s="25"/>
      <c r="IP5" s="26" t="s">
        <v>23</v>
      </c>
      <c r="IQ5" s="25"/>
      <c r="IR5" s="26" t="s">
        <v>19</v>
      </c>
      <c r="IS5" s="27"/>
    </row>
    <row r="6" spans="2:253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81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  <c r="ID6" s="41"/>
      <c r="IE6" s="42"/>
      <c r="IF6" s="41"/>
      <c r="IG6" s="42"/>
      <c r="IH6" s="41"/>
      <c r="II6" s="42"/>
      <c r="IJ6" s="35"/>
      <c r="IK6" s="36"/>
      <c r="IL6" s="41"/>
      <c r="IM6" s="42"/>
      <c r="IN6" s="41"/>
      <c r="IO6" s="42"/>
      <c r="IP6" s="41"/>
      <c r="IQ6" s="42"/>
      <c r="IR6" s="35"/>
      <c r="IS6" s="36"/>
    </row>
    <row r="7" spans="2:253" ht="30" customHeight="1">
      <c r="B7" s="43" t="s">
        <v>98</v>
      </c>
      <c r="C7" s="44"/>
      <c r="D7" s="45" t="s">
        <v>33</v>
      </c>
      <c r="E7" s="46" t="s">
        <v>99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82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61">
        <v>3716.549</v>
      </c>
      <c r="HL7" s="53"/>
      <c r="HM7" s="54">
        <f>(HG7+HI7+HK7)</f>
        <v>10503.73</v>
      </c>
      <c r="HN7" s="47"/>
      <c r="HO7" s="61">
        <v>3298.476</v>
      </c>
      <c r="HP7" s="49"/>
      <c r="HQ7" s="61">
        <v>3470.406</v>
      </c>
      <c r="HR7" s="51"/>
      <c r="HS7" s="61">
        <v>3645.109</v>
      </c>
      <c r="HT7" s="53"/>
      <c r="HU7" s="54">
        <f>(HO7+HQ7+HS7)</f>
        <v>10413.991</v>
      </c>
      <c r="HV7" s="47"/>
      <c r="HW7" s="61">
        <v>3768.514</v>
      </c>
      <c r="HX7" s="49"/>
      <c r="HY7" s="61">
        <v>3452.347</v>
      </c>
      <c r="HZ7" s="51"/>
      <c r="IA7" s="61">
        <v>3707.317</v>
      </c>
      <c r="IB7" s="53"/>
      <c r="IC7" s="54">
        <f>(HW7+HY7+IA7)</f>
        <v>10928.178</v>
      </c>
      <c r="ID7" s="47"/>
      <c r="IE7" s="283">
        <v>4210.815</v>
      </c>
      <c r="IF7" s="49"/>
      <c r="IG7" s="284">
        <v>4300</v>
      </c>
      <c r="IH7" s="51"/>
      <c r="II7" s="284">
        <v>4500</v>
      </c>
      <c r="IJ7" s="53"/>
      <c r="IK7" s="54">
        <f>(IE7+IG7+II7)</f>
        <v>13010.814999999999</v>
      </c>
      <c r="IL7" s="47"/>
      <c r="IM7" s="284">
        <v>3600</v>
      </c>
      <c r="IN7" s="49"/>
      <c r="IO7" s="284">
        <v>4100</v>
      </c>
      <c r="IP7" s="49"/>
      <c r="IQ7" s="61"/>
      <c r="IR7" s="53"/>
      <c r="IS7" s="54">
        <f>(IM7+IO7+IQ7)</f>
        <v>7700</v>
      </c>
    </row>
    <row r="8" spans="2:253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85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85"/>
      <c r="CC8" s="65">
        <v>5500.153</v>
      </c>
      <c r="CD8" s="285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85"/>
      <c r="CK8" s="65">
        <v>4844.498</v>
      </c>
      <c r="CL8" s="285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85"/>
      <c r="DA8" s="65">
        <v>4328.004</v>
      </c>
      <c r="DB8" s="285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85"/>
      <c r="DI8" s="65">
        <v>5069.246</v>
      </c>
      <c r="DJ8" s="285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85"/>
      <c r="DQ8" s="65">
        <v>4552.719</v>
      </c>
      <c r="DR8" s="285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85"/>
      <c r="EG8" s="64">
        <v>3684.819</v>
      </c>
      <c r="EH8" s="285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85"/>
      <c r="FM8" s="64">
        <v>3224.633</v>
      </c>
      <c r="FN8" s="285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85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85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85"/>
      <c r="GS8" s="64">
        <v>3174.041</v>
      </c>
      <c r="GT8" s="285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85"/>
      <c r="HA8" s="64">
        <v>4056.151</v>
      </c>
      <c r="HB8" s="285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6"/>
      <c r="HI8" s="64">
        <v>3455.543</v>
      </c>
      <c r="HJ8" s="286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>
        <v>3389.477</v>
      </c>
      <c r="HZ8" s="66"/>
      <c r="IA8" s="64">
        <v>3581.963</v>
      </c>
      <c r="IB8" s="66"/>
      <c r="IC8" s="67">
        <f>(HW8+HY8+IA8)</f>
        <v>10485.741</v>
      </c>
      <c r="ID8" s="63"/>
      <c r="IE8" s="64">
        <v>3886.261</v>
      </c>
      <c r="IF8" s="65"/>
      <c r="IG8" s="64">
        <v>4018.991</v>
      </c>
      <c r="IH8" s="66"/>
      <c r="II8" s="64">
        <v>4084.222</v>
      </c>
      <c r="IJ8" s="66"/>
      <c r="IK8" s="67">
        <f>(IE8+IG8+II8)</f>
        <v>11989.474</v>
      </c>
      <c r="IL8" s="63"/>
      <c r="IM8" s="64">
        <v>3179.57</v>
      </c>
      <c r="IN8" s="286"/>
      <c r="IO8" s="64">
        <v>3607.611</v>
      </c>
      <c r="IP8" s="286"/>
      <c r="IQ8" s="64"/>
      <c r="IR8" s="66"/>
      <c r="IS8" s="67">
        <f>(IM8+IO8+IQ8)</f>
        <v>6787.1810000000005</v>
      </c>
    </row>
    <row r="9" spans="2:253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87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1.6</v>
      </c>
      <c r="HP9" s="79"/>
      <c r="HQ9" s="74">
        <f>ROUND((HQ7/HQ8-1)*100,1)</f>
        <v>19.2</v>
      </c>
      <c r="HR9" s="76"/>
      <c r="HS9" s="74">
        <f>ROUND((HS7/HS8-1)*100,1)</f>
        <v>3.7</v>
      </c>
      <c r="HT9" s="76"/>
      <c r="HU9" s="77">
        <f>ROUND((HU7/HU8-1)*100,1)</f>
        <v>7.7</v>
      </c>
      <c r="HV9" s="73"/>
      <c r="HW9" s="74">
        <f>ROUND((HW7/HW8-1)*100,1)</f>
        <v>7.2</v>
      </c>
      <c r="HX9" s="79"/>
      <c r="HY9" s="74">
        <f>ROUND((HY7/HY8-1)*100,1)</f>
        <v>1.9</v>
      </c>
      <c r="HZ9" s="76"/>
      <c r="IA9" s="74">
        <f>ROUND((IA7/IA8-1)*100,1)</f>
        <v>3.5</v>
      </c>
      <c r="IB9" s="76"/>
      <c r="IC9" s="77">
        <f>ROUND((IC7/IC8-1)*100,1)</f>
        <v>4.2</v>
      </c>
      <c r="ID9" s="73"/>
      <c r="IE9" s="74">
        <f>ROUND((IE7/IE8-1)*100,1)</f>
        <v>8.4</v>
      </c>
      <c r="IF9" s="79"/>
      <c r="IG9" s="74">
        <f>ROUND((IG7/IG8-1)*100,1)</f>
        <v>7</v>
      </c>
      <c r="IH9" s="76"/>
      <c r="II9" s="74">
        <f>ROUND((II7/II8-1)*100,1)</f>
        <v>10.2</v>
      </c>
      <c r="IJ9" s="76"/>
      <c r="IK9" s="77">
        <f>ROUND((IK7/IK8-1)*100,1)</f>
        <v>8.5</v>
      </c>
      <c r="IL9" s="73"/>
      <c r="IM9" s="74">
        <f>ROUND((IM7/IM8-1)*100,1)</f>
        <v>13.2</v>
      </c>
      <c r="IN9" s="79"/>
      <c r="IO9" s="74">
        <f>ROUND((IO7/IO8-1)*100,1)</f>
        <v>13.6</v>
      </c>
      <c r="IP9" s="79"/>
      <c r="IQ9" s="74"/>
      <c r="IR9" s="76"/>
      <c r="IS9" s="77">
        <f>ROUND((IS7/IS8-1)*100,1)</f>
        <v>13.4</v>
      </c>
    </row>
    <row r="10" spans="2:253" ht="30" customHeight="1">
      <c r="B10" s="80" t="s">
        <v>100</v>
      </c>
      <c r="C10" s="81"/>
      <c r="D10" s="82" t="s">
        <v>36</v>
      </c>
      <c r="E10" s="46" t="s">
        <v>99</v>
      </c>
      <c r="F10" s="288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82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89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90">
        <v>8792.117</v>
      </c>
      <c r="DD10" s="53"/>
      <c r="DE10" s="67">
        <f>(CY10+DA10+DC10)</f>
        <v>25303.949999999997</v>
      </c>
      <c r="DF10" s="86"/>
      <c r="DG10" s="290">
        <v>9695.506</v>
      </c>
      <c r="DH10" s="85"/>
      <c r="DI10" s="290">
        <v>9012.131</v>
      </c>
      <c r="DJ10" s="85"/>
      <c r="DK10" s="290">
        <v>9620.353</v>
      </c>
      <c r="DL10" s="53"/>
      <c r="DM10" s="67">
        <f>(DG10+DI10+DK10)</f>
        <v>28327.989999999998</v>
      </c>
      <c r="DN10" s="86"/>
      <c r="DO10" s="290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291"/>
      <c r="HG10" s="61">
        <v>6389.911</v>
      </c>
      <c r="HH10" s="292"/>
      <c r="HI10" s="61">
        <v>7394.388</v>
      </c>
      <c r="HJ10" s="292"/>
      <c r="HK10" s="61">
        <v>7613.47</v>
      </c>
      <c r="HL10" s="83"/>
      <c r="HM10" s="67">
        <f>(HG10+HI10+HK10)</f>
        <v>21397.769</v>
      </c>
      <c r="HN10" s="87"/>
      <c r="HO10" s="61">
        <v>6857.92</v>
      </c>
      <c r="HP10" s="84"/>
      <c r="HQ10" s="61">
        <v>7151.464</v>
      </c>
      <c r="HR10" s="83"/>
      <c r="HS10" s="61">
        <v>7417.327</v>
      </c>
      <c r="HT10" s="83"/>
      <c r="HU10" s="67">
        <f>(HO10+HQ10+HS10)</f>
        <v>21426.711</v>
      </c>
      <c r="HV10" s="87"/>
      <c r="HW10" s="61">
        <v>7697.925</v>
      </c>
      <c r="HX10" s="84"/>
      <c r="HY10" s="61">
        <v>7200.351</v>
      </c>
      <c r="HZ10" s="83"/>
      <c r="IA10" s="61">
        <v>7758.421</v>
      </c>
      <c r="IB10" s="53"/>
      <c r="IC10" s="67">
        <f>(HW10+HY10+IA10)</f>
        <v>22656.697</v>
      </c>
      <c r="ID10" s="87"/>
      <c r="IE10" s="61">
        <v>8778.363</v>
      </c>
      <c r="IF10" s="84"/>
      <c r="IG10" s="284">
        <v>8750</v>
      </c>
      <c r="IH10" s="83"/>
      <c r="II10" s="284">
        <v>9250</v>
      </c>
      <c r="IJ10" s="53"/>
      <c r="IK10" s="67">
        <f>(IE10+IG10+II10)</f>
        <v>26778.362999999998</v>
      </c>
      <c r="IL10" s="291"/>
      <c r="IM10" s="284">
        <v>7000</v>
      </c>
      <c r="IN10" s="292"/>
      <c r="IO10" s="284">
        <v>8250</v>
      </c>
      <c r="IP10" s="292"/>
      <c r="IQ10" s="61"/>
      <c r="IR10" s="83"/>
      <c r="IS10" s="67">
        <f>(IM10+IO10+IQ10)</f>
        <v>15250</v>
      </c>
    </row>
    <row r="11" spans="2:253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>
        <v>7158.613</v>
      </c>
      <c r="HZ11" s="91"/>
      <c r="IA11" s="64">
        <v>7409.813</v>
      </c>
      <c r="IB11" s="91"/>
      <c r="IC11" s="67">
        <f>(HW11+HY11+IA11)</f>
        <v>21880.440000000002</v>
      </c>
      <c r="ID11" s="63"/>
      <c r="IE11" s="64">
        <v>8068.553</v>
      </c>
      <c r="IF11" s="92"/>
      <c r="IG11" s="64">
        <v>8309.87</v>
      </c>
      <c r="IH11" s="91"/>
      <c r="II11" s="64">
        <v>8462.686</v>
      </c>
      <c r="IJ11" s="91"/>
      <c r="IK11" s="67">
        <f>(IE11+IG11+II11)</f>
        <v>24841.109</v>
      </c>
      <c r="IL11" s="90"/>
      <c r="IM11" s="64">
        <v>6389.911</v>
      </c>
      <c r="IN11" s="92"/>
      <c r="IO11" s="64">
        <v>7394.388</v>
      </c>
      <c r="IP11" s="92"/>
      <c r="IQ11" s="64"/>
      <c r="IR11" s="66"/>
      <c r="IS11" s="67">
        <f>(IM11+IO11+IQ11)</f>
        <v>13784.298999999999</v>
      </c>
    </row>
    <row r="12" spans="2:253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293"/>
      <c r="HG12" s="74">
        <f>ROUND((HG10/HG11-1)*100,1)</f>
        <v>2.9</v>
      </c>
      <c r="HH12" s="294"/>
      <c r="HI12" s="74">
        <f>ROUND((HI10/HI11-1)*100,1)</f>
        <v>3.3</v>
      </c>
      <c r="HJ12" s="294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1.9</v>
      </c>
      <c r="HP12" s="78"/>
      <c r="HQ12" s="74">
        <f>ROUND((HQ10/HQ11-1)*100,1)</f>
        <v>20.8</v>
      </c>
      <c r="HR12" s="76"/>
      <c r="HS12" s="74">
        <f>ROUND((HS10/HS11-1)*100,1)</f>
        <v>3.1</v>
      </c>
      <c r="HT12" s="76"/>
      <c r="HU12" s="77">
        <f>ROUND((HU10/HU11-1)*100,1)</f>
        <v>8</v>
      </c>
      <c r="HV12" s="93"/>
      <c r="HW12" s="74">
        <f>ROUND((HW10/HW11-1)*100,1)</f>
        <v>5.3</v>
      </c>
      <c r="HX12" s="78"/>
      <c r="HY12" s="74">
        <f>ROUND((HY10/HY11-1)*100,1)</f>
        <v>0.6</v>
      </c>
      <c r="HZ12" s="76"/>
      <c r="IA12" s="74">
        <f>ROUND((IA10/IA11-1)*100,1)</f>
        <v>4.7</v>
      </c>
      <c r="IB12" s="94"/>
      <c r="IC12" s="77">
        <f>ROUND((IC10/IC11-1)*100,1)</f>
        <v>3.5</v>
      </c>
      <c r="ID12" s="93"/>
      <c r="IE12" s="74">
        <f>ROUND((IE10/IE11-1)*100,1)</f>
        <v>8.8</v>
      </c>
      <c r="IF12" s="78"/>
      <c r="IG12" s="74">
        <f>ROUND((IG10/IG11-1)*100,1)</f>
        <v>5.3</v>
      </c>
      <c r="IH12" s="76"/>
      <c r="II12" s="74">
        <f>ROUND((II10/II11-1)*100,1)</f>
        <v>9.3</v>
      </c>
      <c r="IJ12" s="94"/>
      <c r="IK12" s="77">
        <f>ROUND((IK10/IK11-1)*100,1)</f>
        <v>7.8</v>
      </c>
      <c r="IL12" s="293"/>
      <c r="IM12" s="74">
        <f>ROUND((IM10/IM11-1)*100,1)</f>
        <v>9.5</v>
      </c>
      <c r="IN12" s="294"/>
      <c r="IO12" s="74">
        <f>ROUND((IO10/IO11-1)*100,1)</f>
        <v>11.6</v>
      </c>
      <c r="IP12" s="294"/>
      <c r="IQ12" s="74"/>
      <c r="IR12" s="76"/>
      <c r="IS12" s="77">
        <f>ROUND((IS10/IS11-1)*100,1)</f>
        <v>10.6</v>
      </c>
    </row>
    <row r="13" spans="1:253" ht="30" customHeight="1">
      <c r="A13" s="96"/>
      <c r="B13" s="80" t="s">
        <v>101</v>
      </c>
      <c r="C13" s="81"/>
      <c r="D13" s="82" t="s">
        <v>37</v>
      </c>
      <c r="E13" s="46" t="s">
        <v>99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82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95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95"/>
      <c r="CC13" s="289">
        <v>1031</v>
      </c>
      <c r="CD13" s="295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95"/>
      <c r="CK13" s="58">
        <v>880</v>
      </c>
      <c r="CL13" s="295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95"/>
      <c r="DA13" s="88">
        <v>907</v>
      </c>
      <c r="DB13" s="295"/>
      <c r="DC13" s="290">
        <v>960</v>
      </c>
      <c r="DD13" s="83"/>
      <c r="DE13" s="67">
        <f>(CY13+DA13+DC13)</f>
        <v>2879</v>
      </c>
      <c r="DF13" s="87"/>
      <c r="DG13" s="290">
        <v>991</v>
      </c>
      <c r="DH13" s="295"/>
      <c r="DI13" s="290">
        <v>912</v>
      </c>
      <c r="DJ13" s="295"/>
      <c r="DK13" s="290">
        <v>889</v>
      </c>
      <c r="DL13" s="83"/>
      <c r="DM13" s="67">
        <f>(DG13+DI13+DK13)</f>
        <v>2792</v>
      </c>
      <c r="DN13" s="87"/>
      <c r="DO13" s="290">
        <v>758</v>
      </c>
      <c r="DP13" s="295"/>
      <c r="DQ13" s="97">
        <v>737</v>
      </c>
      <c r="DR13" s="295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95"/>
      <c r="EG13" s="97">
        <v>752</v>
      </c>
      <c r="EH13" s="295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95"/>
      <c r="FM13" s="89">
        <v>789</v>
      </c>
      <c r="FN13" s="295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95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95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95"/>
      <c r="GS13" s="61">
        <v>760</v>
      </c>
      <c r="GT13" s="295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95"/>
      <c r="HA13" s="61">
        <v>839</v>
      </c>
      <c r="HB13" s="295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296"/>
      <c r="HI13" s="61">
        <v>711</v>
      </c>
      <c r="HJ13" s="296"/>
      <c r="HK13" s="61">
        <v>745</v>
      </c>
      <c r="HL13" s="83"/>
      <c r="HM13" s="67">
        <f>(HG13+HI13+HK13)</f>
        <v>2167</v>
      </c>
      <c r="HN13" s="87"/>
      <c r="HO13" s="61">
        <v>762</v>
      </c>
      <c r="HP13" s="84"/>
      <c r="HQ13" s="61">
        <v>761</v>
      </c>
      <c r="HR13" s="83"/>
      <c r="HS13" s="61">
        <v>787</v>
      </c>
      <c r="HT13" s="83"/>
      <c r="HU13" s="67">
        <f>(HO13+HQ13+HS13)</f>
        <v>2310</v>
      </c>
      <c r="HV13" s="87"/>
      <c r="HW13" s="61">
        <v>793</v>
      </c>
      <c r="HX13" s="84"/>
      <c r="HY13" s="61">
        <v>739</v>
      </c>
      <c r="HZ13" s="83"/>
      <c r="IA13" s="61">
        <v>781</v>
      </c>
      <c r="IB13" s="83"/>
      <c r="IC13" s="67">
        <f>(HW13+HY13+IA13)</f>
        <v>2313</v>
      </c>
      <c r="ID13" s="87"/>
      <c r="IE13" s="61">
        <v>843</v>
      </c>
      <c r="IF13" s="84"/>
      <c r="IG13" s="284">
        <v>850</v>
      </c>
      <c r="IH13" s="83"/>
      <c r="II13" s="284">
        <v>825</v>
      </c>
      <c r="IJ13" s="83"/>
      <c r="IK13" s="67">
        <f>(IE13+IG13+II13)</f>
        <v>2518</v>
      </c>
      <c r="IL13" s="87"/>
      <c r="IM13" s="284">
        <v>750</v>
      </c>
      <c r="IN13" s="296"/>
      <c r="IO13" s="284">
        <v>775</v>
      </c>
      <c r="IP13" s="296"/>
      <c r="IQ13" s="61"/>
      <c r="IR13" s="83"/>
      <c r="IS13" s="67">
        <f>(IM13+IO13+IQ13)</f>
        <v>1525</v>
      </c>
    </row>
    <row r="14" spans="1:253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85"/>
      <c r="BU14" s="64">
        <v>1015</v>
      </c>
      <c r="BV14" s="66"/>
      <c r="BW14" s="297">
        <v>1109</v>
      </c>
      <c r="BX14" s="66"/>
      <c r="BY14" s="67">
        <f>(BS14+BU14+BW14)</f>
        <v>3196</v>
      </c>
      <c r="BZ14" s="63"/>
      <c r="CA14" s="65">
        <v>1131</v>
      </c>
      <c r="CB14" s="285"/>
      <c r="CC14" s="65">
        <v>1129</v>
      </c>
      <c r="CD14" s="285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85"/>
      <c r="CK14" s="98">
        <v>994</v>
      </c>
      <c r="CL14" s="285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85"/>
      <c r="DA14" s="65">
        <v>965</v>
      </c>
      <c r="DB14" s="285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85"/>
      <c r="DI14" s="65">
        <v>1031</v>
      </c>
      <c r="DJ14" s="285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85"/>
      <c r="DQ14" s="65">
        <v>880</v>
      </c>
      <c r="DR14" s="285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85"/>
      <c r="EG14" s="64">
        <v>907</v>
      </c>
      <c r="EH14" s="285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85"/>
      <c r="FM14" s="64">
        <v>752</v>
      </c>
      <c r="FN14" s="285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85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102</v>
      </c>
      <c r="GD14" s="285"/>
      <c r="GE14" s="100" t="s">
        <v>103</v>
      </c>
      <c r="GF14" s="66"/>
      <c r="GG14" s="67">
        <f>(GA14+694+770)</f>
        <v>2151</v>
      </c>
      <c r="GH14" s="63"/>
      <c r="GI14" s="100" t="s">
        <v>104</v>
      </c>
      <c r="GJ14" s="65"/>
      <c r="GK14" s="100" t="s">
        <v>105</v>
      </c>
      <c r="GL14" s="66"/>
      <c r="GM14" s="298" t="s">
        <v>106</v>
      </c>
      <c r="GN14" s="66"/>
      <c r="GO14" s="99" t="s">
        <v>107</v>
      </c>
      <c r="GP14" s="63"/>
      <c r="GQ14" s="64">
        <v>815</v>
      </c>
      <c r="GR14" s="285"/>
      <c r="GS14" s="64">
        <v>789</v>
      </c>
      <c r="GT14" s="285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85"/>
      <c r="HA14" s="64">
        <v>876</v>
      </c>
      <c r="HB14" s="285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6"/>
      <c r="HI14" s="64">
        <v>685</v>
      </c>
      <c r="HJ14" s="286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64">
        <v>760</v>
      </c>
      <c r="HZ14" s="66"/>
      <c r="IA14" s="64">
        <v>821</v>
      </c>
      <c r="IB14" s="66"/>
      <c r="IC14" s="67">
        <f>(HW14+HY14+IA14)</f>
        <v>2376</v>
      </c>
      <c r="ID14" s="63"/>
      <c r="IE14" s="64">
        <v>830</v>
      </c>
      <c r="IF14" s="65"/>
      <c r="IG14" s="64">
        <v>839</v>
      </c>
      <c r="IH14" s="66"/>
      <c r="II14" s="64">
        <v>785</v>
      </c>
      <c r="IJ14" s="66"/>
      <c r="IK14" s="67">
        <f>(IE14+IG14+II14)</f>
        <v>2454</v>
      </c>
      <c r="IL14" s="63"/>
      <c r="IM14" s="64">
        <v>711</v>
      </c>
      <c r="IN14" s="286"/>
      <c r="IO14" s="64">
        <v>711</v>
      </c>
      <c r="IP14" s="286"/>
      <c r="IQ14" s="64"/>
      <c r="IR14" s="66"/>
      <c r="IS14" s="67">
        <f>(IM14+IO14+IQ14)</f>
        <v>1422</v>
      </c>
    </row>
    <row r="15" spans="1:253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0.8</v>
      </c>
      <c r="HP15" s="78"/>
      <c r="HQ15" s="74">
        <f>ROUND((HQ13/HQ14-1)*100,1)</f>
        <v>6.1</v>
      </c>
      <c r="HR15" s="76"/>
      <c r="HS15" s="74">
        <f>ROUND((HS13/HS14-1)*100,1)</f>
        <v>5.4</v>
      </c>
      <c r="HT15" s="76"/>
      <c r="HU15" s="77">
        <f>ROUND((HU13/HU14-1)*100,1)</f>
        <v>4.1</v>
      </c>
      <c r="HV15" s="93"/>
      <c r="HW15" s="74">
        <f>ROUND((HW13/HW14-1)*100,1)</f>
        <v>-0.3</v>
      </c>
      <c r="HX15" s="78"/>
      <c r="HY15" s="74">
        <f>ROUND((HY13/HY14-1)*100,1)</f>
        <v>-2.8</v>
      </c>
      <c r="HZ15" s="76"/>
      <c r="IA15" s="74">
        <f>ROUND((IA13/IA14-1)*100,1)</f>
        <v>-4.9</v>
      </c>
      <c r="IB15" s="76"/>
      <c r="IC15" s="77">
        <f>ROUND((IC13/IC14-1)*100,1)</f>
        <v>-2.7</v>
      </c>
      <c r="ID15" s="93"/>
      <c r="IE15" s="74">
        <f>ROUND((IE13/IE14-1)*100,1)</f>
        <v>1.6</v>
      </c>
      <c r="IF15" s="78"/>
      <c r="IG15" s="74">
        <f>ROUND((IG13/IG14-1)*100,1)</f>
        <v>1.3</v>
      </c>
      <c r="IH15" s="76"/>
      <c r="II15" s="74">
        <f>ROUND((II13/II14-1)*100,1)</f>
        <v>5.1</v>
      </c>
      <c r="IJ15" s="76"/>
      <c r="IK15" s="77">
        <f>ROUND((IK13/IK14-1)*100,1)</f>
        <v>2.6</v>
      </c>
      <c r="IL15" s="93"/>
      <c r="IM15" s="74">
        <f>ROUND((IM13/IM14-1)*100,1)</f>
        <v>5.5</v>
      </c>
      <c r="IN15" s="78"/>
      <c r="IO15" s="74">
        <f>ROUND((IO13/IO14-1)*100,1)</f>
        <v>9</v>
      </c>
      <c r="IP15" s="78"/>
      <c r="IQ15" s="74"/>
      <c r="IR15" s="76"/>
      <c r="IS15" s="77">
        <f>ROUND((IS13/IS14-1)*100,1)</f>
        <v>7.2</v>
      </c>
    </row>
    <row r="16" spans="1:253" ht="30" customHeight="1">
      <c r="A16" s="309"/>
      <c r="B16" s="101"/>
      <c r="C16" s="102"/>
      <c r="D16" s="82" t="s">
        <v>38</v>
      </c>
      <c r="E16" s="46" t="s">
        <v>99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82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95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95"/>
      <c r="CC16" s="289">
        <v>2075</v>
      </c>
      <c r="CD16" s="295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95"/>
      <c r="CK16" s="58">
        <v>2021</v>
      </c>
      <c r="CL16" s="295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95"/>
      <c r="DA16" s="88">
        <v>1871</v>
      </c>
      <c r="DB16" s="295"/>
      <c r="DC16" s="290">
        <v>1997</v>
      </c>
      <c r="DD16" s="83"/>
      <c r="DE16" s="67">
        <f>(CY16+DA16+DC16)</f>
        <v>6030</v>
      </c>
      <c r="DF16" s="87"/>
      <c r="DG16" s="290">
        <v>1841</v>
      </c>
      <c r="DH16" s="295"/>
      <c r="DI16" s="290">
        <v>1549</v>
      </c>
      <c r="DJ16" s="295"/>
      <c r="DK16" s="290">
        <v>1445</v>
      </c>
      <c r="DL16" s="83"/>
      <c r="DM16" s="67">
        <f>(DG16+DI16+DK16)</f>
        <v>4835</v>
      </c>
      <c r="DN16" s="87"/>
      <c r="DO16" s="290">
        <v>1307</v>
      </c>
      <c r="DP16" s="295"/>
      <c r="DQ16" s="60">
        <v>1345</v>
      </c>
      <c r="DR16" s="295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95"/>
      <c r="EG16" s="60">
        <v>1503</v>
      </c>
      <c r="EH16" s="295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95"/>
      <c r="FM16" s="89">
        <v>1363</v>
      </c>
      <c r="FN16" s="295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95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95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95"/>
      <c r="GS16" s="61">
        <v>1469</v>
      </c>
      <c r="GT16" s="295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95"/>
      <c r="HA16" s="61">
        <v>1606</v>
      </c>
      <c r="HB16" s="295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296"/>
      <c r="HI16" s="61">
        <v>1692</v>
      </c>
      <c r="HJ16" s="296"/>
      <c r="HK16" s="61">
        <v>1876</v>
      </c>
      <c r="HL16" s="83"/>
      <c r="HM16" s="67">
        <f>(HG16+HI16+HK16)</f>
        <v>5158</v>
      </c>
      <c r="HN16" s="87"/>
      <c r="HO16" s="61">
        <v>1716</v>
      </c>
      <c r="HP16" s="84"/>
      <c r="HQ16" s="61">
        <v>1620</v>
      </c>
      <c r="HR16" s="83"/>
      <c r="HS16" s="61">
        <v>1531</v>
      </c>
      <c r="HT16" s="83"/>
      <c r="HU16" s="67">
        <f>(HO16+HQ16+HS16)</f>
        <v>4867</v>
      </c>
      <c r="HV16" s="87"/>
      <c r="HW16" s="61">
        <v>1635</v>
      </c>
      <c r="HX16" s="84"/>
      <c r="HY16" s="61">
        <v>1664</v>
      </c>
      <c r="HZ16" s="83"/>
      <c r="IA16" s="61">
        <v>1690</v>
      </c>
      <c r="IB16" s="83"/>
      <c r="IC16" s="67">
        <f>(HW16+HY16+IA16)</f>
        <v>4989</v>
      </c>
      <c r="ID16" s="87"/>
      <c r="IE16" s="61">
        <v>1748</v>
      </c>
      <c r="IF16" s="84"/>
      <c r="IG16" s="284">
        <v>1600</v>
      </c>
      <c r="IH16" s="83"/>
      <c r="II16" s="284">
        <v>1650</v>
      </c>
      <c r="IJ16" s="83"/>
      <c r="IK16" s="67">
        <f>(IE16+IG16+II16)</f>
        <v>4998</v>
      </c>
      <c r="IL16" s="87"/>
      <c r="IM16" s="284">
        <v>1650</v>
      </c>
      <c r="IN16" s="296"/>
      <c r="IO16" s="284">
        <v>1750</v>
      </c>
      <c r="IP16" s="296"/>
      <c r="IQ16" s="61"/>
      <c r="IR16" s="83"/>
      <c r="IS16" s="67">
        <f>(IM16+IO16+IQ16)</f>
        <v>3400</v>
      </c>
    </row>
    <row r="17" spans="1:253" ht="30" customHeight="1">
      <c r="A17" s="309"/>
      <c r="B17" s="101" t="s">
        <v>108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85"/>
      <c r="BU17" s="64">
        <v>2101</v>
      </c>
      <c r="BV17" s="66"/>
      <c r="BW17" s="297">
        <v>2211</v>
      </c>
      <c r="BX17" s="66"/>
      <c r="BY17" s="67">
        <f>(BS17+BU17+BW17)</f>
        <v>6440</v>
      </c>
      <c r="BZ17" s="63"/>
      <c r="CA17" s="65">
        <v>2279</v>
      </c>
      <c r="CB17" s="285"/>
      <c r="CC17" s="65">
        <v>2224</v>
      </c>
      <c r="CD17" s="285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85"/>
      <c r="CK17" s="98">
        <v>2099</v>
      </c>
      <c r="CL17" s="285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85"/>
      <c r="DA17" s="65">
        <v>2058</v>
      </c>
      <c r="DB17" s="285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85"/>
      <c r="DI17" s="65">
        <v>2075</v>
      </c>
      <c r="DJ17" s="285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85"/>
      <c r="DQ17" s="65">
        <v>2021</v>
      </c>
      <c r="DR17" s="285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85"/>
      <c r="EG17" s="64">
        <v>1871</v>
      </c>
      <c r="EH17" s="285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85"/>
      <c r="FM17" s="64">
        <v>1503</v>
      </c>
      <c r="FN17" s="285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85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85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85"/>
      <c r="GS17" s="103">
        <v>1363</v>
      </c>
      <c r="GT17" s="285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85"/>
      <c r="HA17" s="64">
        <v>1626</v>
      </c>
      <c r="HB17" s="285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6"/>
      <c r="HI17" s="64">
        <v>1606</v>
      </c>
      <c r="HJ17" s="286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>
        <v>1469</v>
      </c>
      <c r="HZ17" s="66"/>
      <c r="IA17" s="64">
        <v>1609</v>
      </c>
      <c r="IB17" s="66"/>
      <c r="IC17" s="67">
        <f>(HW17+HY17+IA17)</f>
        <v>4510</v>
      </c>
      <c r="ID17" s="63"/>
      <c r="IE17" s="64">
        <v>1604</v>
      </c>
      <c r="IF17" s="65"/>
      <c r="IG17" s="64">
        <v>1606</v>
      </c>
      <c r="IH17" s="66"/>
      <c r="II17" s="64">
        <v>1680</v>
      </c>
      <c r="IJ17" s="66"/>
      <c r="IK17" s="67">
        <f>(IE17+IG17+II17)</f>
        <v>4890</v>
      </c>
      <c r="IL17" s="63"/>
      <c r="IM17" s="64">
        <v>1590</v>
      </c>
      <c r="IN17" s="286"/>
      <c r="IO17" s="64">
        <v>1692</v>
      </c>
      <c r="IP17" s="286"/>
      <c r="IQ17" s="64"/>
      <c r="IR17" s="66"/>
      <c r="IS17" s="67">
        <f>(IM17+IO17+IQ17)</f>
        <v>3282</v>
      </c>
    </row>
    <row r="18" spans="1:253" ht="30" customHeight="1" thickBot="1">
      <c r="A18" s="309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2.1</v>
      </c>
      <c r="HP18" s="78"/>
      <c r="HQ18" s="74">
        <f>ROUND((HQ16/HQ17-1)*100,1)</f>
        <v>5.2</v>
      </c>
      <c r="HR18" s="76"/>
      <c r="HS18" s="74">
        <f>ROUND((HS16/HS17-1)*100,1)</f>
        <v>4.6</v>
      </c>
      <c r="HT18" s="76"/>
      <c r="HU18" s="77">
        <f>ROUND((HU16/HU17-1)*100,1)</f>
        <v>3.9</v>
      </c>
      <c r="HV18" s="93"/>
      <c r="HW18" s="74">
        <f>ROUND((HW16/HW17-1)*100,1)</f>
        <v>14.2</v>
      </c>
      <c r="HX18" s="78"/>
      <c r="HY18" s="74">
        <f>ROUND((HY16/HY17-1)*100,1)</f>
        <v>13.3</v>
      </c>
      <c r="HZ18" s="76"/>
      <c r="IA18" s="74">
        <f>ROUND((IA16/IA17-1)*100,1)</f>
        <v>5</v>
      </c>
      <c r="IB18" s="76"/>
      <c r="IC18" s="77">
        <f>ROUND((IC16/IC17-1)*100,1)</f>
        <v>10.6</v>
      </c>
      <c r="ID18" s="93"/>
      <c r="IE18" s="74">
        <f>ROUND((IE16/IE17-1)*100,1)</f>
        <v>9</v>
      </c>
      <c r="IF18" s="78"/>
      <c r="IG18" s="74">
        <f>ROUND((IG16/IG17-1)*100,1)</f>
        <v>-0.4</v>
      </c>
      <c r="IH18" s="76"/>
      <c r="II18" s="74">
        <f>ROUND((II16/II17-1)*100,1)</f>
        <v>-1.8</v>
      </c>
      <c r="IJ18" s="76"/>
      <c r="IK18" s="77">
        <f>ROUND((IK16/IK17-1)*100,1)</f>
        <v>2.2</v>
      </c>
      <c r="IL18" s="93"/>
      <c r="IM18" s="74">
        <f>ROUND((IM16/IM17-1)*100,1)</f>
        <v>3.8</v>
      </c>
      <c r="IN18" s="78"/>
      <c r="IO18" s="74">
        <f>ROUND((IO16/IO17-1)*100,1)</f>
        <v>3.4</v>
      </c>
      <c r="IP18" s="78"/>
      <c r="IQ18" s="74"/>
      <c r="IR18" s="76"/>
      <c r="IS18" s="77">
        <f>ROUND((IS16/IS17-1)*100,1)</f>
        <v>3.6</v>
      </c>
    </row>
    <row r="19" spans="2:253" ht="30" customHeight="1">
      <c r="B19" s="105"/>
      <c r="C19" s="106" t="s">
        <v>109</v>
      </c>
      <c r="D19" s="82" t="s">
        <v>38</v>
      </c>
      <c r="E19" s="46" t="s">
        <v>99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82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299">
        <v>496</v>
      </c>
      <c r="BN19" s="83"/>
      <c r="BO19" s="299">
        <v>516</v>
      </c>
      <c r="BP19" s="83"/>
      <c r="BQ19" s="67">
        <f>(BK19+BM19+BO19)</f>
        <v>1505</v>
      </c>
      <c r="BR19" s="87"/>
      <c r="BS19" s="299">
        <v>481</v>
      </c>
      <c r="BT19" s="295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95"/>
      <c r="CC19" s="289">
        <v>437</v>
      </c>
      <c r="CD19" s="295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95"/>
      <c r="CK19" s="58">
        <v>450</v>
      </c>
      <c r="CL19" s="295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95"/>
      <c r="DA19" s="88">
        <v>426</v>
      </c>
      <c r="DB19" s="295"/>
      <c r="DC19" s="290">
        <v>484</v>
      </c>
      <c r="DD19" s="83"/>
      <c r="DE19" s="67">
        <f>(CY19+DA19+DC19)</f>
        <v>1394</v>
      </c>
      <c r="DF19" s="87"/>
      <c r="DG19" s="290">
        <v>410</v>
      </c>
      <c r="DH19" s="295"/>
      <c r="DI19" s="290">
        <v>382</v>
      </c>
      <c r="DJ19" s="295"/>
      <c r="DK19" s="290">
        <v>276</v>
      </c>
      <c r="DL19" s="83"/>
      <c r="DM19" s="67">
        <f>(DG19+DI19+DK19)</f>
        <v>1068</v>
      </c>
      <c r="DN19" s="87"/>
      <c r="DO19" s="290">
        <v>252</v>
      </c>
      <c r="DP19" s="295"/>
      <c r="DQ19" s="97">
        <v>286</v>
      </c>
      <c r="DR19" s="295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95"/>
      <c r="EG19" s="60">
        <v>342</v>
      </c>
      <c r="EH19" s="295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95"/>
      <c r="FM19" s="89">
        <v>260</v>
      </c>
      <c r="FN19" s="295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95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95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95"/>
      <c r="GS19" s="61">
        <v>283</v>
      </c>
      <c r="GT19" s="295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95"/>
      <c r="HA19" s="61">
        <v>311</v>
      </c>
      <c r="HB19" s="295"/>
      <c r="HC19" s="61">
        <v>342</v>
      </c>
      <c r="HD19" s="83"/>
      <c r="HE19" s="67">
        <f>(GY19+HA19+HC19)</f>
        <v>969</v>
      </c>
      <c r="HF19" s="87"/>
      <c r="HG19" s="61">
        <v>329</v>
      </c>
      <c r="HH19" s="296"/>
      <c r="HI19" s="61">
        <v>353</v>
      </c>
      <c r="HJ19" s="296"/>
      <c r="HK19" s="61">
        <v>413</v>
      </c>
      <c r="HL19" s="83"/>
      <c r="HM19" s="67">
        <f>(HG19+HI19+HK19)</f>
        <v>1095</v>
      </c>
      <c r="HN19" s="87"/>
      <c r="HO19" s="61">
        <v>396</v>
      </c>
      <c r="HP19" s="84"/>
      <c r="HQ19" s="61">
        <v>362</v>
      </c>
      <c r="HR19" s="83"/>
      <c r="HS19" s="61">
        <v>324</v>
      </c>
      <c r="HT19" s="83"/>
      <c r="HU19" s="67">
        <f>(HO19+HQ19+HS19)</f>
        <v>1082</v>
      </c>
      <c r="HV19" s="87"/>
      <c r="HW19" s="61">
        <v>331</v>
      </c>
      <c r="HX19" s="84"/>
      <c r="HY19" s="61">
        <v>342</v>
      </c>
      <c r="HZ19" s="83"/>
      <c r="IA19" s="61">
        <v>346</v>
      </c>
      <c r="IB19" s="83"/>
      <c r="IC19" s="67">
        <f>(HW19+HY19+IA19)</f>
        <v>1019</v>
      </c>
      <c r="ID19" s="87"/>
      <c r="IE19" s="61">
        <v>365</v>
      </c>
      <c r="IF19" s="84"/>
      <c r="IG19" s="284">
        <v>320</v>
      </c>
      <c r="IH19" s="83"/>
      <c r="II19" s="284">
        <v>340</v>
      </c>
      <c r="IJ19" s="83"/>
      <c r="IK19" s="67">
        <f>(IE19+IG19+II19)</f>
        <v>1025</v>
      </c>
      <c r="IL19" s="87"/>
      <c r="IM19" s="284">
        <v>330</v>
      </c>
      <c r="IN19" s="296"/>
      <c r="IO19" s="284">
        <v>370</v>
      </c>
      <c r="IP19" s="296"/>
      <c r="IQ19" s="61"/>
      <c r="IR19" s="83"/>
      <c r="IS19" s="67">
        <f>(IM19+IO19+IQ19)</f>
        <v>700</v>
      </c>
    </row>
    <row r="20" spans="2:253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85"/>
      <c r="BU20" s="64">
        <v>478</v>
      </c>
      <c r="BV20" s="66"/>
      <c r="BW20" s="297">
        <v>500</v>
      </c>
      <c r="BX20" s="66"/>
      <c r="BY20" s="67">
        <f>(BS20+BU20+BW20)</f>
        <v>1485</v>
      </c>
      <c r="BZ20" s="63"/>
      <c r="CA20" s="65">
        <v>513</v>
      </c>
      <c r="CB20" s="285"/>
      <c r="CC20" s="65">
        <v>491</v>
      </c>
      <c r="CD20" s="285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85"/>
      <c r="CK20" s="98">
        <v>465</v>
      </c>
      <c r="CL20" s="285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85"/>
      <c r="DA20" s="65">
        <v>444</v>
      </c>
      <c r="DB20" s="285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85"/>
      <c r="DI20" s="65">
        <v>437</v>
      </c>
      <c r="DJ20" s="285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85"/>
      <c r="DQ20" s="65">
        <v>450</v>
      </c>
      <c r="DR20" s="285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85"/>
      <c r="EG20" s="64">
        <v>426</v>
      </c>
      <c r="EH20" s="285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85"/>
      <c r="FM20" s="64">
        <v>342</v>
      </c>
      <c r="FN20" s="285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85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85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85"/>
      <c r="GS20" s="103">
        <v>260</v>
      </c>
      <c r="GT20" s="285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85"/>
      <c r="HA20" s="64">
        <v>333</v>
      </c>
      <c r="HB20" s="285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6"/>
      <c r="HI20" s="64">
        <v>338</v>
      </c>
      <c r="HJ20" s="286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>
        <v>283</v>
      </c>
      <c r="HZ20" s="66"/>
      <c r="IA20" s="64">
        <v>328</v>
      </c>
      <c r="IB20" s="66"/>
      <c r="IC20" s="67">
        <f>(HW20+HY20+IA20)</f>
        <v>878</v>
      </c>
      <c r="ID20" s="63"/>
      <c r="IE20" s="64">
        <v>316</v>
      </c>
      <c r="IF20" s="65"/>
      <c r="IG20" s="64">
        <v>311</v>
      </c>
      <c r="IH20" s="66"/>
      <c r="II20" s="64">
        <v>342</v>
      </c>
      <c r="IJ20" s="66"/>
      <c r="IK20" s="67">
        <f>(IE20+IG20+II20)</f>
        <v>969</v>
      </c>
      <c r="IL20" s="63"/>
      <c r="IM20" s="64">
        <v>329</v>
      </c>
      <c r="IN20" s="286"/>
      <c r="IO20" s="64">
        <v>353</v>
      </c>
      <c r="IP20" s="286"/>
      <c r="IQ20" s="64"/>
      <c r="IR20" s="66"/>
      <c r="IS20" s="67">
        <f>(IM20+IO20+IQ20)</f>
        <v>682</v>
      </c>
    </row>
    <row r="21" spans="2:253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6.5</v>
      </c>
      <c r="HP21" s="78"/>
      <c r="HQ21" s="74">
        <f>ROUND((HQ19/HQ20-1)*100,1)</f>
        <v>2</v>
      </c>
      <c r="HR21" s="76"/>
      <c r="HS21" s="74">
        <f>ROUND((HS19/HS20-1)*100,1)</f>
        <v>6.6</v>
      </c>
      <c r="HT21" s="76"/>
      <c r="HU21" s="77">
        <f>ROUND((HU19/HU20-1)*100,1)</f>
        <v>4.9</v>
      </c>
      <c r="HV21" s="93"/>
      <c r="HW21" s="74">
        <f>ROUND((HW19/HW20-1)*100,1)</f>
        <v>24</v>
      </c>
      <c r="HX21" s="78"/>
      <c r="HY21" s="74">
        <f>ROUND((HY19/HY20-1)*100,1)</f>
        <v>20.8</v>
      </c>
      <c r="HZ21" s="76"/>
      <c r="IA21" s="74">
        <f>ROUND((IA19/IA20-1)*100,1)</f>
        <v>5.5</v>
      </c>
      <c r="IB21" s="76"/>
      <c r="IC21" s="77">
        <f>ROUND((IC19/IC20-1)*100,1)</f>
        <v>16.1</v>
      </c>
      <c r="ID21" s="93"/>
      <c r="IE21" s="74">
        <f>ROUND((IE19/IE20-1)*100,1)</f>
        <v>15.5</v>
      </c>
      <c r="IF21" s="78"/>
      <c r="IG21" s="74">
        <f>ROUND((IG19/IG20-1)*100,1)</f>
        <v>2.9</v>
      </c>
      <c r="IH21" s="76"/>
      <c r="II21" s="74">
        <f>ROUND((II19/II20-1)*100,1)</f>
        <v>-0.6</v>
      </c>
      <c r="IJ21" s="76"/>
      <c r="IK21" s="77">
        <f>ROUND((IK19/IK20-1)*100,1)</f>
        <v>5.8</v>
      </c>
      <c r="IL21" s="93"/>
      <c r="IM21" s="74">
        <f>ROUND((IM19/IM20-1)*100,1)</f>
        <v>0.3</v>
      </c>
      <c r="IN21" s="78"/>
      <c r="IO21" s="74">
        <f>ROUND((IO19/IO20-1)*100,1)</f>
        <v>4.8</v>
      </c>
      <c r="IP21" s="78"/>
      <c r="IQ21" s="74"/>
      <c r="IR21" s="76"/>
      <c r="IS21" s="77">
        <f>ROUND((IS19/IS20-1)*100,1)</f>
        <v>2.6</v>
      </c>
    </row>
    <row r="22" spans="2:253" ht="30" customHeight="1">
      <c r="B22" s="105"/>
      <c r="C22" s="106" t="s">
        <v>110</v>
      </c>
      <c r="D22" s="82" t="s">
        <v>39</v>
      </c>
      <c r="E22" s="46" t="s">
        <v>99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82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299">
        <v>959.151</v>
      </c>
      <c r="BN22" s="83"/>
      <c r="BO22" s="299">
        <v>976.729</v>
      </c>
      <c r="BP22" s="83"/>
      <c r="BQ22" s="67">
        <f>(BK22+BM22+BO22)</f>
        <v>2860.059</v>
      </c>
      <c r="BR22" s="87"/>
      <c r="BS22" s="299">
        <v>940.389</v>
      </c>
      <c r="BT22" s="295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95"/>
      <c r="CC22" s="289">
        <v>869.358</v>
      </c>
      <c r="CD22" s="295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95"/>
      <c r="CK22" s="58">
        <v>796.028</v>
      </c>
      <c r="CL22" s="295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95"/>
      <c r="DA22" s="88">
        <v>732.08</v>
      </c>
      <c r="DB22" s="295"/>
      <c r="DC22" s="290">
        <v>749.608</v>
      </c>
      <c r="DD22" s="83"/>
      <c r="DE22" s="67">
        <f>(CY22+DA22+DC22)</f>
        <v>2366.6409999999996</v>
      </c>
      <c r="DF22" s="87"/>
      <c r="DG22" s="290">
        <v>713.897</v>
      </c>
      <c r="DH22" s="295"/>
      <c r="DI22" s="290">
        <v>620.769</v>
      </c>
      <c r="DJ22" s="295"/>
      <c r="DK22" s="290">
        <v>567.018</v>
      </c>
      <c r="DL22" s="83"/>
      <c r="DM22" s="67">
        <f>(DG22+DI22+DK22)</f>
        <v>1901.6840000000002</v>
      </c>
      <c r="DN22" s="87"/>
      <c r="DO22" s="290">
        <v>577.348</v>
      </c>
      <c r="DP22" s="295"/>
      <c r="DQ22" s="97">
        <v>598</v>
      </c>
      <c r="DR22" s="295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95"/>
      <c r="EG22" s="60">
        <v>637.94</v>
      </c>
      <c r="EH22" s="295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95"/>
      <c r="FM22" s="89">
        <v>566.149</v>
      </c>
      <c r="FN22" s="295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95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95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95"/>
      <c r="GS22" s="61">
        <v>627.985</v>
      </c>
      <c r="GT22" s="295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95"/>
      <c r="HA22" s="61">
        <v>671.504</v>
      </c>
      <c r="HB22" s="295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296"/>
      <c r="HI22" s="61">
        <v>637.574</v>
      </c>
      <c r="HJ22" s="296"/>
      <c r="HK22" s="61">
        <v>694.808</v>
      </c>
      <c r="HL22" s="83"/>
      <c r="HM22" s="67">
        <f>(HG22+HI22+HK22)</f>
        <v>1946.9769999999999</v>
      </c>
      <c r="HN22" s="87"/>
      <c r="HO22" s="61">
        <v>661.144</v>
      </c>
      <c r="HP22" s="84"/>
      <c r="HQ22" s="61">
        <v>668.062</v>
      </c>
      <c r="HR22" s="83"/>
      <c r="HS22" s="61">
        <v>672.128</v>
      </c>
      <c r="HT22" s="83"/>
      <c r="HU22" s="67">
        <f>(HO22+HQ22+HS22)</f>
        <v>2001.3340000000003</v>
      </c>
      <c r="HV22" s="87"/>
      <c r="HW22" s="61">
        <v>674.108</v>
      </c>
      <c r="HX22" s="84"/>
      <c r="HY22" s="61">
        <v>639.683</v>
      </c>
      <c r="HZ22" s="83"/>
      <c r="IA22" s="61">
        <v>658.085</v>
      </c>
      <c r="IB22" s="83"/>
      <c r="IC22" s="67">
        <f>(HW22+HY22+IA22)</f>
        <v>1971.876</v>
      </c>
      <c r="ID22" s="87"/>
      <c r="IE22" s="61">
        <v>758.504</v>
      </c>
      <c r="IF22" s="84"/>
      <c r="IG22" s="284">
        <v>690</v>
      </c>
      <c r="IH22" s="83"/>
      <c r="II22" s="284">
        <v>630</v>
      </c>
      <c r="IJ22" s="83"/>
      <c r="IK22" s="67">
        <f>(IE22+IG22+II22)</f>
        <v>2078.504</v>
      </c>
      <c r="IL22" s="87"/>
      <c r="IM22" s="284">
        <v>640</v>
      </c>
      <c r="IN22" s="296"/>
      <c r="IO22" s="284">
        <v>670</v>
      </c>
      <c r="IP22" s="296"/>
      <c r="IQ22" s="61"/>
      <c r="IR22" s="83"/>
      <c r="IS22" s="67">
        <f>(IM22+IO22+IQ22)</f>
        <v>1310</v>
      </c>
    </row>
    <row r="23" spans="2:253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85"/>
      <c r="BU23" s="64">
        <v>888.542</v>
      </c>
      <c r="BV23" s="66"/>
      <c r="BW23" s="300">
        <v>928.38</v>
      </c>
      <c r="BX23" s="66"/>
      <c r="BY23" s="67">
        <f>(BS23+BU23+BW23)</f>
        <v>2720.52</v>
      </c>
      <c r="BZ23" s="63"/>
      <c r="CA23" s="65">
        <v>981.561</v>
      </c>
      <c r="CB23" s="285"/>
      <c r="CC23" s="65">
        <v>960.39</v>
      </c>
      <c r="CD23" s="285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85"/>
      <c r="CK23" s="64">
        <v>888.018</v>
      </c>
      <c r="CL23" s="285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85"/>
      <c r="DA23" s="65">
        <v>852.443</v>
      </c>
      <c r="DB23" s="285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85"/>
      <c r="DI23" s="65">
        <v>869.358</v>
      </c>
      <c r="DJ23" s="285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85"/>
      <c r="DQ23" s="65">
        <v>796.028</v>
      </c>
      <c r="DR23" s="285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85"/>
      <c r="EG23" s="64">
        <v>732.08</v>
      </c>
      <c r="EH23" s="285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85"/>
      <c r="FM23" s="64">
        <v>637.94</v>
      </c>
      <c r="FN23" s="285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85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85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85"/>
      <c r="GS23" s="103">
        <v>566.149</v>
      </c>
      <c r="GT23" s="285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85"/>
      <c r="HA23" s="64">
        <v>657.082</v>
      </c>
      <c r="HB23" s="285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6"/>
      <c r="HI23" s="64">
        <v>598.519</v>
      </c>
      <c r="HJ23" s="286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>
        <v>627.985</v>
      </c>
      <c r="HZ23" s="66"/>
      <c r="IA23" s="64">
        <v>656.875</v>
      </c>
      <c r="IB23" s="66"/>
      <c r="IC23" s="67">
        <f>(HW23+HY23+IA23)</f>
        <v>1923.752</v>
      </c>
      <c r="ID23" s="63"/>
      <c r="IE23" s="64">
        <v>698.749</v>
      </c>
      <c r="IF23" s="65"/>
      <c r="IG23" s="64">
        <v>671.504</v>
      </c>
      <c r="IH23" s="66"/>
      <c r="II23" s="64">
        <v>629.953</v>
      </c>
      <c r="IJ23" s="66"/>
      <c r="IK23" s="67">
        <f>(IE23+IG23+II23)</f>
        <v>2000.2060000000001</v>
      </c>
      <c r="IL23" s="63"/>
      <c r="IM23" s="64">
        <v>614.595</v>
      </c>
      <c r="IN23" s="286"/>
      <c r="IO23" s="64">
        <v>637.574</v>
      </c>
      <c r="IP23" s="286"/>
      <c r="IQ23" s="64"/>
      <c r="IR23" s="66"/>
      <c r="IS23" s="67">
        <f>(IM23+IO23+IQ23)</f>
        <v>1252.1689999999999</v>
      </c>
    </row>
    <row r="24" spans="2:253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0.8</v>
      </c>
      <c r="HP24" s="78"/>
      <c r="HQ24" s="74">
        <f>ROUND((HQ22/HQ23-1)*100,1)</f>
        <v>11.3</v>
      </c>
      <c r="HR24" s="76"/>
      <c r="HS24" s="74">
        <f>ROUND((HS22/HS23-1)*100,1)</f>
        <v>6.3</v>
      </c>
      <c r="HT24" s="76"/>
      <c r="HU24" s="77">
        <f>ROUND((HU22/HU23-1)*100,1)</f>
        <v>6</v>
      </c>
      <c r="HV24" s="93"/>
      <c r="HW24" s="74">
        <f>ROUND((HW22/HW23-1)*100,1)</f>
        <v>5.5</v>
      </c>
      <c r="HX24" s="78"/>
      <c r="HY24" s="74">
        <f>ROUND((HY22/HY23-1)*100,1)</f>
        <v>1.9</v>
      </c>
      <c r="HZ24" s="76"/>
      <c r="IA24" s="74">
        <f>ROUND((IA22/IA23-1)*100,1)</f>
        <v>0.2</v>
      </c>
      <c r="IB24" s="76"/>
      <c r="IC24" s="77">
        <f>ROUND((IC22/IC23-1)*100,1)</f>
        <v>2.5</v>
      </c>
      <c r="ID24" s="93"/>
      <c r="IE24" s="74">
        <f>ROUND((IE22/IE23-1)*100,1)</f>
        <v>8.6</v>
      </c>
      <c r="IF24" s="78"/>
      <c r="IG24" s="74">
        <f>ROUND((IG22/IG23-1)*100,1)</f>
        <v>2.8</v>
      </c>
      <c r="IH24" s="76"/>
      <c r="II24" s="74">
        <f>ROUND((II22/II23-1)*100,1)</f>
        <v>0</v>
      </c>
      <c r="IJ24" s="76"/>
      <c r="IK24" s="77">
        <f>ROUND((IK22/IK23-1)*100,1)</f>
        <v>3.9</v>
      </c>
      <c r="IL24" s="93"/>
      <c r="IM24" s="74">
        <f>ROUND((IM22/IM23-1)*100,1)</f>
        <v>4.1</v>
      </c>
      <c r="IN24" s="78"/>
      <c r="IO24" s="74">
        <f>ROUND((IO22/IO23-1)*100,1)</f>
        <v>5.1</v>
      </c>
      <c r="IP24" s="78"/>
      <c r="IQ24" s="74"/>
      <c r="IR24" s="76"/>
      <c r="IS24" s="77">
        <f>ROUND((IS22/IS23-1)*100,1)</f>
        <v>4.6</v>
      </c>
    </row>
    <row r="25" spans="2:253" ht="30" customHeight="1">
      <c r="B25" s="80" t="s">
        <v>111</v>
      </c>
      <c r="C25" s="81"/>
      <c r="D25" s="82" t="s">
        <v>40</v>
      </c>
      <c r="E25" s="46" t="s">
        <v>99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282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301">
        <f>148.924+8.794</f>
        <v>157.71800000000002</v>
      </c>
      <c r="BL25" s="114"/>
      <c r="BM25" s="299">
        <v>146.381</v>
      </c>
      <c r="BN25" s="51"/>
      <c r="BO25" s="299">
        <v>184.926</v>
      </c>
      <c r="BP25" s="51"/>
      <c r="BQ25" s="67">
        <f>(BK25+BM25+BO25)</f>
        <v>489.02500000000003</v>
      </c>
      <c r="BR25" s="47"/>
      <c r="BS25" s="299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302">
        <v>204.721</v>
      </c>
      <c r="CL25" s="114"/>
      <c r="CM25" s="302">
        <v>328.401</v>
      </c>
      <c r="CN25" s="51"/>
      <c r="CO25" s="67">
        <f>(CI25+CK25+CM25)</f>
        <v>662.8040000000001</v>
      </c>
      <c r="CP25" s="47"/>
      <c r="CQ25" s="303">
        <v>119.658</v>
      </c>
      <c r="CR25" s="49"/>
      <c r="CS25" s="304">
        <v>114.091</v>
      </c>
      <c r="CT25" s="51"/>
      <c r="CU25" s="304">
        <v>150.874</v>
      </c>
      <c r="CV25" s="51"/>
      <c r="CW25" s="67">
        <f>(CQ25+CS25+CU25)</f>
        <v>384.623</v>
      </c>
      <c r="CX25" s="47"/>
      <c r="CY25" s="304">
        <v>118.475</v>
      </c>
      <c r="CZ25" s="114"/>
      <c r="DA25" s="304">
        <v>123.245</v>
      </c>
      <c r="DB25" s="114"/>
      <c r="DC25" s="304">
        <v>194.705</v>
      </c>
      <c r="DD25" s="51"/>
      <c r="DE25" s="67">
        <f>(CY25+DA25+DC25)</f>
        <v>436.425</v>
      </c>
      <c r="DF25" s="47"/>
      <c r="DG25" s="304">
        <v>140.645</v>
      </c>
      <c r="DH25" s="114"/>
      <c r="DI25" s="304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61">
        <v>240.276</v>
      </c>
      <c r="HL25" s="51"/>
      <c r="HM25" s="67">
        <f>(HG25+HI25+HK25)</f>
        <v>510.682</v>
      </c>
      <c r="HN25" s="47"/>
      <c r="HO25" s="61">
        <v>90.419</v>
      </c>
      <c r="HP25" s="49"/>
      <c r="HQ25" s="61">
        <v>103.696</v>
      </c>
      <c r="HR25" s="51"/>
      <c r="HS25" s="61">
        <v>109.252</v>
      </c>
      <c r="HT25" s="51"/>
      <c r="HU25" s="67">
        <f>(HO25+HQ25+HS25)</f>
        <v>303.367</v>
      </c>
      <c r="HV25" s="47"/>
      <c r="HW25" s="61">
        <v>128.344</v>
      </c>
      <c r="HX25" s="49"/>
      <c r="HY25" s="61">
        <v>121.425</v>
      </c>
      <c r="HZ25" s="51"/>
      <c r="IA25" s="61">
        <v>135.636</v>
      </c>
      <c r="IB25" s="51"/>
      <c r="IC25" s="67">
        <f>(HW25+HY25+IA25)</f>
        <v>385.405</v>
      </c>
      <c r="ID25" s="47"/>
      <c r="IE25" s="283">
        <v>149.179</v>
      </c>
      <c r="IF25" s="49"/>
      <c r="IG25" s="284">
        <v>225</v>
      </c>
      <c r="IH25" s="51"/>
      <c r="II25" s="284">
        <v>200</v>
      </c>
      <c r="IJ25" s="51"/>
      <c r="IK25" s="67">
        <f>(IE25+IG25+II25)</f>
        <v>574.179</v>
      </c>
      <c r="IL25" s="47"/>
      <c r="IM25" s="284">
        <v>135</v>
      </c>
      <c r="IN25" s="49"/>
      <c r="IO25" s="284">
        <v>180</v>
      </c>
      <c r="IP25" s="49"/>
      <c r="IQ25" s="61"/>
      <c r="IR25" s="51"/>
      <c r="IS25" s="67">
        <f>(IM25+IO25+IQ25)</f>
        <v>315</v>
      </c>
    </row>
    <row r="26" spans="2:253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85"/>
      <c r="BU26" s="64">
        <v>175.005</v>
      </c>
      <c r="BV26" s="66"/>
      <c r="BW26" s="300">
        <v>208.194</v>
      </c>
      <c r="BX26" s="66"/>
      <c r="BY26" s="67">
        <f>(BS26+BU26+BW26)</f>
        <v>511.73699999999997</v>
      </c>
      <c r="BZ26" s="63"/>
      <c r="CA26" s="65">
        <v>197.621</v>
      </c>
      <c r="CB26" s="285"/>
      <c r="CC26" s="65">
        <v>228.451</v>
      </c>
      <c r="CD26" s="285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85"/>
      <c r="CK26" s="65">
        <v>225.994</v>
      </c>
      <c r="CL26" s="285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85"/>
      <c r="DA26" s="65">
        <v>159.129</v>
      </c>
      <c r="DB26" s="285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85"/>
      <c r="DI26" s="65">
        <v>226.05</v>
      </c>
      <c r="DJ26" s="285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85"/>
      <c r="DQ26" s="65">
        <v>204.721</v>
      </c>
      <c r="DR26" s="285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85"/>
      <c r="EG26" s="64">
        <v>123.245</v>
      </c>
      <c r="EH26" s="285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85"/>
      <c r="FM26" s="64">
        <v>166.791</v>
      </c>
      <c r="FN26" s="285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85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85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85"/>
      <c r="GS26" s="103">
        <v>131.604</v>
      </c>
      <c r="GT26" s="285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85"/>
      <c r="HA26" s="64">
        <v>183.55</v>
      </c>
      <c r="HB26" s="285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6"/>
      <c r="HI26" s="64">
        <v>175.915</v>
      </c>
      <c r="HJ26" s="286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>
        <v>116.311</v>
      </c>
      <c r="HZ26" s="66"/>
      <c r="IA26" s="64">
        <v>131.26</v>
      </c>
      <c r="IB26" s="66"/>
      <c r="IC26" s="67">
        <f>(HW26+HY26+IA26)</f>
        <v>368.86</v>
      </c>
      <c r="ID26" s="63"/>
      <c r="IE26" s="64">
        <v>179.071</v>
      </c>
      <c r="IF26" s="65"/>
      <c r="IG26" s="64">
        <v>190.803</v>
      </c>
      <c r="IH26" s="66"/>
      <c r="II26" s="64">
        <v>167.199</v>
      </c>
      <c r="IJ26" s="66"/>
      <c r="IK26" s="67">
        <f>(IE26+IG26+II26)</f>
        <v>537.0730000000001</v>
      </c>
      <c r="IL26" s="63"/>
      <c r="IM26" s="64">
        <v>115.562</v>
      </c>
      <c r="IN26" s="286"/>
      <c r="IO26" s="64">
        <v>154.844</v>
      </c>
      <c r="IP26" s="286"/>
      <c r="IQ26" s="64"/>
      <c r="IR26" s="91"/>
      <c r="IS26" s="67">
        <f>(IM26+IO26+IQ26)</f>
        <v>270.406</v>
      </c>
    </row>
    <row r="27" spans="2:253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293"/>
      <c r="HG27" s="74">
        <f>ROUND((HG25/HG26-1)*100,1)</f>
        <v>12.4</v>
      </c>
      <c r="HH27" s="305"/>
      <c r="HI27" s="74">
        <f>ROUND((HI25/HI26-1)*100,1)</f>
        <v>-12</v>
      </c>
      <c r="HJ27" s="305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0</v>
      </c>
      <c r="HP27" s="79"/>
      <c r="HQ27" s="74">
        <f>ROUND((HQ25/HQ26-1)*100,1)</f>
        <v>3.4</v>
      </c>
      <c r="HR27" s="76"/>
      <c r="HS27" s="74">
        <f>ROUND((HS25/HS26-1)*100,1)</f>
        <v>-9.9</v>
      </c>
      <c r="HT27" s="76"/>
      <c r="HU27" s="77">
        <f>ROUND((HU25/HU26-1)*100,1)</f>
        <v>-2.8</v>
      </c>
      <c r="HV27" s="93"/>
      <c r="HW27" s="74">
        <f>ROUND((HW25/HW26-1)*100,1)</f>
        <v>5.8</v>
      </c>
      <c r="HX27" s="79"/>
      <c r="HY27" s="74">
        <f>ROUND((HY25/HY26-1)*100,1)</f>
        <v>4.4</v>
      </c>
      <c r="HZ27" s="76"/>
      <c r="IA27" s="74">
        <f>ROUND((IA25/IA26-1)*100,1)</f>
        <v>3.3</v>
      </c>
      <c r="IB27" s="76"/>
      <c r="IC27" s="77">
        <f>ROUND((IC25/IC26-1)*100,1)</f>
        <v>4.5</v>
      </c>
      <c r="ID27" s="93"/>
      <c r="IE27" s="74">
        <f>ROUND((IE25/IE26-1)*100,1)</f>
        <v>-16.7</v>
      </c>
      <c r="IF27" s="79"/>
      <c r="IG27" s="74">
        <f>ROUND((IG25/IG26-1)*100,1)</f>
        <v>17.9</v>
      </c>
      <c r="IH27" s="76"/>
      <c r="II27" s="74">
        <f>ROUND((II25/II26-1)*100,1)</f>
        <v>19.6</v>
      </c>
      <c r="IJ27" s="76"/>
      <c r="IK27" s="77">
        <f>ROUND((IK25/IK26-1)*100,1)</f>
        <v>6.9</v>
      </c>
      <c r="IL27" s="293"/>
      <c r="IM27" s="74">
        <f>ROUND((IM25/IM26-1)*100,1)</f>
        <v>16.8</v>
      </c>
      <c r="IN27" s="305"/>
      <c r="IO27" s="74">
        <f>ROUND((IO25/IO26-1)*100,1)</f>
        <v>16.2</v>
      </c>
      <c r="IP27" s="305"/>
      <c r="IQ27" s="74"/>
      <c r="IR27" s="76"/>
      <c r="IS27" s="77">
        <f>ROUND((IS25/IS26-1)*100,1)</f>
        <v>16.5</v>
      </c>
    </row>
    <row r="28" spans="2:239" ht="24.75" customHeight="1">
      <c r="B28" s="115" t="s">
        <v>41</v>
      </c>
      <c r="C28" s="116" t="s">
        <v>112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117" t="s">
        <v>44</v>
      </c>
      <c r="C30" s="3" t="s">
        <v>113</v>
      </c>
      <c r="D30" s="3"/>
      <c r="E30" s="3"/>
      <c r="H30" s="4"/>
      <c r="I30" s="4"/>
    </row>
    <row r="31" spans="2:9" ht="24.75" customHeight="1">
      <c r="B31" s="117" t="s">
        <v>114</v>
      </c>
      <c r="C31" s="3" t="s">
        <v>115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S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26" sqref="A26:A30"/>
    </sheetView>
  </sheetViews>
  <sheetFormatPr defaultColWidth="10.625" defaultRowHeight="13.5"/>
  <cols>
    <col min="1" max="1" width="4.875" style="120" customWidth="1"/>
    <col min="2" max="2" width="3.625" style="120" customWidth="1"/>
    <col min="3" max="3" width="22.875" style="120" customWidth="1"/>
    <col min="4" max="4" width="2.625" style="120" customWidth="1"/>
    <col min="5" max="5" width="8.50390625" style="120" customWidth="1"/>
    <col min="6" max="6" width="2.625" style="120" customWidth="1"/>
    <col min="7" max="7" width="7.625" style="120" customWidth="1"/>
    <col min="8" max="8" width="2.625" style="120" customWidth="1"/>
    <col min="9" max="9" width="8.50390625" style="120" customWidth="1"/>
    <col min="10" max="10" width="2.625" style="120" customWidth="1"/>
    <col min="11" max="11" width="7.625" style="120" customWidth="1"/>
    <col min="12" max="12" width="2.625" style="120" customWidth="1"/>
    <col min="13" max="13" width="8.625" style="120" customWidth="1"/>
    <col min="14" max="14" width="2.625" style="120" customWidth="1"/>
    <col min="15" max="15" width="7.625" style="120" customWidth="1"/>
    <col min="16" max="16" width="2.625" style="120" customWidth="1"/>
    <col min="17" max="17" width="8.625" style="120" customWidth="1"/>
    <col min="18" max="18" width="2.625" style="120" customWidth="1"/>
    <col min="19" max="19" width="7.625" style="120" customWidth="1"/>
    <col min="20" max="20" width="2.625" style="120" customWidth="1"/>
    <col min="21" max="21" width="8.625" style="120" customWidth="1"/>
    <col min="22" max="22" width="2.625" style="120" customWidth="1"/>
    <col min="23" max="23" width="7.625" style="120" customWidth="1"/>
    <col min="24" max="24" width="2.625" style="120" customWidth="1"/>
    <col min="25" max="25" width="8.625" style="120" customWidth="1"/>
    <col min="26" max="26" width="2.625" style="120" customWidth="1"/>
    <col min="27" max="27" width="7.625" style="120" customWidth="1"/>
    <col min="28" max="28" width="2.625" style="120" customWidth="1"/>
    <col min="29" max="29" width="8.625" style="120" customWidth="1"/>
    <col min="30" max="30" width="2.625" style="120" customWidth="1"/>
    <col min="31" max="31" width="7.625" style="120" customWidth="1"/>
    <col min="32" max="32" width="7.50390625" style="127" customWidth="1"/>
    <col min="33" max="33" width="7.50390625" style="120" customWidth="1"/>
    <col min="34" max="34" width="8.50390625" style="127" customWidth="1"/>
    <col min="35" max="16384" width="10.625" style="120" customWidth="1"/>
  </cols>
  <sheetData>
    <row r="1" spans="2:32" ht="18" customHeight="1" thickBot="1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Z1" s="121"/>
      <c r="AA1" s="122"/>
      <c r="AB1" s="122"/>
      <c r="AC1" s="123" t="s">
        <v>46</v>
      </c>
      <c r="AD1" s="124"/>
      <c r="AE1" s="125"/>
      <c r="AF1" s="126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8"/>
      <c r="O2" s="129"/>
      <c r="Z2" s="121"/>
      <c r="AA2" s="122"/>
      <c r="AB2" s="122"/>
      <c r="AC2" s="122"/>
      <c r="AD2" s="122"/>
      <c r="AE2" s="130" t="s">
        <v>47</v>
      </c>
      <c r="AF2" s="126"/>
    </row>
    <row r="3" spans="26:32" ht="15" customHeight="1" thickBot="1">
      <c r="Z3" s="121"/>
      <c r="AA3" s="122"/>
      <c r="AB3" s="122"/>
      <c r="AC3" s="122"/>
      <c r="AD3" s="122"/>
      <c r="AE3" s="131" t="s">
        <v>48</v>
      </c>
      <c r="AF3" s="126"/>
    </row>
    <row r="4" spans="2:31" ht="16.5" customHeight="1">
      <c r="B4" s="132"/>
      <c r="C4" s="133"/>
      <c r="D4" s="134" t="s">
        <v>0</v>
      </c>
      <c r="E4" s="134"/>
      <c r="F4" s="134"/>
      <c r="G4" s="134"/>
      <c r="H4" s="135" t="s">
        <v>49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50</v>
      </c>
      <c r="AC4" s="134"/>
      <c r="AD4" s="134"/>
      <c r="AE4" s="138"/>
    </row>
    <row r="5" spans="2:31" ht="16.5" customHeight="1">
      <c r="B5" s="139"/>
      <c r="C5" s="140"/>
      <c r="D5" s="141" t="s">
        <v>51</v>
      </c>
      <c r="E5" s="141"/>
      <c r="F5" s="142"/>
      <c r="G5" s="142"/>
      <c r="H5" s="143" t="s">
        <v>116</v>
      </c>
      <c r="I5" s="143"/>
      <c r="J5" s="142"/>
      <c r="K5" s="142"/>
      <c r="L5" s="144" t="s">
        <v>52</v>
      </c>
      <c r="M5" s="141"/>
      <c r="N5" s="142"/>
      <c r="O5" s="142"/>
      <c r="P5" s="144" t="s">
        <v>53</v>
      </c>
      <c r="Q5" s="141"/>
      <c r="R5" s="142"/>
      <c r="S5" s="142"/>
      <c r="T5" s="145" t="s">
        <v>3</v>
      </c>
      <c r="U5" s="146"/>
      <c r="V5" s="146"/>
      <c r="W5" s="146"/>
      <c r="X5" s="147" t="s">
        <v>4</v>
      </c>
      <c r="Y5" s="148"/>
      <c r="Z5" s="148"/>
      <c r="AA5" s="148"/>
      <c r="AB5" s="144" t="s">
        <v>54</v>
      </c>
      <c r="AC5" s="141"/>
      <c r="AD5" s="142"/>
      <c r="AE5" s="149"/>
    </row>
    <row r="6" spans="2:31" ht="16.5" customHeight="1">
      <c r="B6" s="139"/>
      <c r="C6" s="140"/>
      <c r="D6" s="150"/>
      <c r="E6" s="151"/>
      <c r="F6" s="151"/>
      <c r="G6" s="151"/>
      <c r="H6" s="152"/>
      <c r="I6" s="151"/>
      <c r="J6" s="151"/>
      <c r="K6" s="151"/>
      <c r="L6" s="152"/>
      <c r="M6" s="151"/>
      <c r="N6" s="151"/>
      <c r="O6" s="151"/>
      <c r="P6" s="152"/>
      <c r="Q6" s="151"/>
      <c r="R6" s="151"/>
      <c r="S6" s="151"/>
      <c r="T6" s="144" t="s">
        <v>53</v>
      </c>
      <c r="U6" s="141"/>
      <c r="V6" s="142"/>
      <c r="W6" s="142"/>
      <c r="X6" s="144" t="s">
        <v>55</v>
      </c>
      <c r="Y6" s="141"/>
      <c r="Z6" s="142"/>
      <c r="AA6" s="142"/>
      <c r="AB6" s="152"/>
      <c r="AC6" s="151"/>
      <c r="AD6" s="151"/>
      <c r="AE6" s="153"/>
    </row>
    <row r="7" spans="2:34" ht="16.5" customHeight="1" thickBot="1">
      <c r="B7" s="154"/>
      <c r="C7" s="155"/>
      <c r="D7" s="156" t="s">
        <v>56</v>
      </c>
      <c r="E7" s="156"/>
      <c r="F7" s="157" t="s">
        <v>57</v>
      </c>
      <c r="G7" s="158"/>
      <c r="H7" s="159" t="s">
        <v>58</v>
      </c>
      <c r="I7" s="160"/>
      <c r="J7" s="157" t="s">
        <v>57</v>
      </c>
      <c r="K7" s="161"/>
      <c r="L7" s="159" t="s">
        <v>58</v>
      </c>
      <c r="M7" s="156"/>
      <c r="N7" s="157" t="s">
        <v>57</v>
      </c>
      <c r="O7" s="161"/>
      <c r="P7" s="159" t="s">
        <v>56</v>
      </c>
      <c r="Q7" s="156"/>
      <c r="R7" s="157" t="s">
        <v>57</v>
      </c>
      <c r="S7" s="161"/>
      <c r="T7" s="159" t="s">
        <v>56</v>
      </c>
      <c r="U7" s="156"/>
      <c r="V7" s="157" t="s">
        <v>57</v>
      </c>
      <c r="W7" s="161"/>
      <c r="X7" s="159" t="s">
        <v>56</v>
      </c>
      <c r="Y7" s="156"/>
      <c r="Z7" s="157" t="s">
        <v>57</v>
      </c>
      <c r="AA7" s="161"/>
      <c r="AB7" s="159" t="s">
        <v>56</v>
      </c>
      <c r="AC7" s="156"/>
      <c r="AD7" s="157" t="s">
        <v>57</v>
      </c>
      <c r="AE7" s="162"/>
      <c r="AF7" s="163"/>
      <c r="AG7" s="164"/>
      <c r="AH7" s="165"/>
    </row>
    <row r="8" spans="2:34" ht="15" customHeight="1">
      <c r="B8" s="166"/>
      <c r="C8" s="167" t="s">
        <v>117</v>
      </c>
      <c r="D8" s="168"/>
      <c r="E8" s="169">
        <v>76573.091</v>
      </c>
      <c r="F8" s="170"/>
      <c r="G8" s="171">
        <v>-7.091157961442185</v>
      </c>
      <c r="H8" s="172"/>
      <c r="I8" s="173">
        <v>167291.637</v>
      </c>
      <c r="J8" s="151"/>
      <c r="K8" s="171">
        <v>-7.192330399083014</v>
      </c>
      <c r="L8" s="168"/>
      <c r="M8" s="169">
        <v>21103</v>
      </c>
      <c r="N8" s="170"/>
      <c r="O8" s="171">
        <v>-13.49456855913097</v>
      </c>
      <c r="P8" s="168"/>
      <c r="Q8" s="169">
        <v>28642</v>
      </c>
      <c r="R8" s="170"/>
      <c r="S8" s="171">
        <v>-6.578818617697902</v>
      </c>
      <c r="T8" s="168"/>
      <c r="U8" s="169">
        <v>7303</v>
      </c>
      <c r="V8" s="170"/>
      <c r="W8" s="171">
        <v>-9.99507024895243</v>
      </c>
      <c r="X8" s="168"/>
      <c r="Y8" s="169">
        <v>11373.438</v>
      </c>
      <c r="Z8" s="170"/>
      <c r="AA8" s="174">
        <v>-3.8936893718270804</v>
      </c>
      <c r="AB8" s="168"/>
      <c r="AC8" s="169">
        <v>4117</v>
      </c>
      <c r="AD8" s="170"/>
      <c r="AE8" s="175">
        <v>-3.4927332395686794</v>
      </c>
      <c r="AF8" s="176"/>
      <c r="AG8" s="127"/>
      <c r="AH8" s="177"/>
    </row>
    <row r="9" spans="2:34" ht="15" customHeight="1">
      <c r="B9" s="166"/>
      <c r="C9" s="167" t="s">
        <v>59</v>
      </c>
      <c r="D9" s="168"/>
      <c r="E9" s="169">
        <v>70719.246</v>
      </c>
      <c r="F9" s="170"/>
      <c r="G9" s="171">
        <v>-7.6447808538903095</v>
      </c>
      <c r="H9" s="168"/>
      <c r="I9" s="178">
        <v>153307.779</v>
      </c>
      <c r="J9" s="151"/>
      <c r="K9" s="171">
        <v>-8.3589701498348</v>
      </c>
      <c r="L9" s="168"/>
      <c r="M9" s="169">
        <v>18924</v>
      </c>
      <c r="N9" s="170"/>
      <c r="O9" s="171">
        <v>-10.325546130881868</v>
      </c>
      <c r="P9" s="168"/>
      <c r="Q9" s="169">
        <v>25714.969</v>
      </c>
      <c r="R9" s="170"/>
      <c r="S9" s="171">
        <v>-10.21936666433908</v>
      </c>
      <c r="T9" s="168"/>
      <c r="U9" s="169">
        <v>6399.13</v>
      </c>
      <c r="V9" s="170"/>
      <c r="W9" s="171">
        <v>-12.376694509105846</v>
      </c>
      <c r="X9" s="179"/>
      <c r="Y9" s="169">
        <v>10555.164</v>
      </c>
      <c r="Z9" s="170"/>
      <c r="AA9" s="174">
        <v>-7.194605536162413</v>
      </c>
      <c r="AB9" s="168"/>
      <c r="AC9" s="169">
        <v>3777</v>
      </c>
      <c r="AD9" s="170"/>
      <c r="AE9" s="175">
        <v>-8.258440612096186</v>
      </c>
      <c r="AF9" s="176"/>
      <c r="AG9" s="127"/>
      <c r="AH9" s="177"/>
    </row>
    <row r="10" spans="2:33" ht="15" customHeight="1">
      <c r="B10" s="166"/>
      <c r="C10" s="167" t="s">
        <v>60</v>
      </c>
      <c r="D10" s="168"/>
      <c r="E10" s="169">
        <v>71514.632</v>
      </c>
      <c r="F10" s="170"/>
      <c r="G10" s="171">
        <v>1.1247093895769167</v>
      </c>
      <c r="H10" s="179"/>
      <c r="I10" s="178">
        <v>151166.561</v>
      </c>
      <c r="J10" s="151"/>
      <c r="K10" s="171">
        <v>-1.3966792904879455</v>
      </c>
      <c r="L10" s="179"/>
      <c r="M10" s="169">
        <v>18396</v>
      </c>
      <c r="N10" s="170"/>
      <c r="O10" s="171">
        <v>-2.7901077996195345</v>
      </c>
      <c r="P10" s="179"/>
      <c r="Q10" s="169">
        <v>26863.158</v>
      </c>
      <c r="R10" s="170"/>
      <c r="S10" s="171">
        <v>4.46506079785669</v>
      </c>
      <c r="T10" s="179"/>
      <c r="U10" s="169">
        <v>6703.936</v>
      </c>
      <c r="V10" s="170"/>
      <c r="W10" s="171">
        <v>4.7632412531078305</v>
      </c>
      <c r="X10" s="179"/>
      <c r="Y10" s="169">
        <v>10724.498000000001</v>
      </c>
      <c r="Z10" s="170"/>
      <c r="AA10" s="171">
        <v>1.604276352314371</v>
      </c>
      <c r="AB10" s="179"/>
      <c r="AC10" s="169">
        <v>3823.4310000000005</v>
      </c>
      <c r="AD10" s="170"/>
      <c r="AE10" s="175">
        <v>1.2293089753772968</v>
      </c>
      <c r="AF10" s="180"/>
      <c r="AG10" s="127"/>
    </row>
    <row r="11" spans="2:33" ht="15" customHeight="1">
      <c r="B11" s="166"/>
      <c r="C11" s="167" t="s">
        <v>61</v>
      </c>
      <c r="D11" s="179"/>
      <c r="E11" s="169">
        <v>71435.292</v>
      </c>
      <c r="F11" s="170"/>
      <c r="G11" s="171">
        <v>-0.11094233135394704</v>
      </c>
      <c r="H11" s="179"/>
      <c r="I11" s="178">
        <v>149482.84400000004</v>
      </c>
      <c r="J11" s="151"/>
      <c r="K11" s="171">
        <v>-1.1138157730531062</v>
      </c>
      <c r="L11" s="179"/>
      <c r="M11" s="169">
        <v>17282</v>
      </c>
      <c r="N11" s="170"/>
      <c r="O11" s="171">
        <v>-6.0556642748423535</v>
      </c>
      <c r="P11" s="179"/>
      <c r="Q11" s="169">
        <v>28024</v>
      </c>
      <c r="R11" s="170"/>
      <c r="S11" s="171">
        <v>4.321316205637471</v>
      </c>
      <c r="T11" s="179"/>
      <c r="U11" s="169">
        <v>6896</v>
      </c>
      <c r="V11" s="170"/>
      <c r="W11" s="171">
        <v>2.864943818079424</v>
      </c>
      <c r="X11" s="179"/>
      <c r="Y11" s="169">
        <v>11001.211</v>
      </c>
      <c r="Z11" s="170"/>
      <c r="AA11" s="171">
        <v>2.5801953620579576</v>
      </c>
      <c r="AB11" s="179"/>
      <c r="AC11" s="169">
        <v>3803.734</v>
      </c>
      <c r="AD11" s="170"/>
      <c r="AE11" s="175">
        <v>-0.5151655672614663</v>
      </c>
      <c r="AF11" s="180"/>
      <c r="AG11" s="127"/>
    </row>
    <row r="12" spans="2:33" ht="15" customHeight="1">
      <c r="B12" s="166"/>
      <c r="C12" s="167" t="s">
        <v>62</v>
      </c>
      <c r="D12" s="179"/>
      <c r="E12" s="169">
        <v>67811.07800000001</v>
      </c>
      <c r="F12" s="170"/>
      <c r="G12" s="171">
        <v>-5.1</v>
      </c>
      <c r="H12" s="179"/>
      <c r="I12" s="178">
        <v>139588.307</v>
      </c>
      <c r="J12" s="181"/>
      <c r="K12" s="171">
        <v>-6.6</v>
      </c>
      <c r="L12" s="179"/>
      <c r="M12" s="182">
        <v>15196</v>
      </c>
      <c r="N12" s="170"/>
      <c r="O12" s="171">
        <v>-12.1</v>
      </c>
      <c r="P12" s="179"/>
      <c r="Q12" s="183">
        <v>26003</v>
      </c>
      <c r="R12" s="170"/>
      <c r="S12" s="171">
        <v>-7.2</v>
      </c>
      <c r="T12" s="179"/>
      <c r="U12" s="183">
        <v>6010</v>
      </c>
      <c r="V12" s="170"/>
      <c r="W12" s="171">
        <v>-12.8</v>
      </c>
      <c r="X12" s="179"/>
      <c r="Y12" s="182">
        <v>10694.776</v>
      </c>
      <c r="Z12" s="170"/>
      <c r="AA12" s="171">
        <v>-2.8</v>
      </c>
      <c r="AB12" s="179"/>
      <c r="AC12" s="169">
        <v>3580.0509999999995</v>
      </c>
      <c r="AD12" s="170"/>
      <c r="AE12" s="175">
        <v>-5.9</v>
      </c>
      <c r="AF12" s="180"/>
      <c r="AG12" s="127"/>
    </row>
    <row r="13" spans="2:33" ht="15" customHeight="1">
      <c r="B13" s="166"/>
      <c r="C13" s="167" t="s">
        <v>63</v>
      </c>
      <c r="D13" s="179"/>
      <c r="E13" s="169">
        <v>63514.081</v>
      </c>
      <c r="F13" s="170"/>
      <c r="G13" s="171">
        <v>-6.3</v>
      </c>
      <c r="H13" s="179"/>
      <c r="I13" s="178">
        <v>131413.187</v>
      </c>
      <c r="J13" s="151"/>
      <c r="K13" s="171">
        <v>-5.9</v>
      </c>
      <c r="L13" s="179"/>
      <c r="M13" s="182">
        <v>14271</v>
      </c>
      <c r="N13" s="170"/>
      <c r="O13" s="171">
        <v>-6.1</v>
      </c>
      <c r="P13" s="179"/>
      <c r="Q13" s="183">
        <v>25829</v>
      </c>
      <c r="R13" s="170"/>
      <c r="S13" s="171">
        <v>-0.7</v>
      </c>
      <c r="T13" s="179"/>
      <c r="U13" s="183">
        <v>5614</v>
      </c>
      <c r="V13" s="170"/>
      <c r="W13" s="171">
        <v>-6.6</v>
      </c>
      <c r="X13" s="179"/>
      <c r="Y13" s="182">
        <v>10699.889</v>
      </c>
      <c r="Z13" s="170"/>
      <c r="AA13" s="171">
        <v>0</v>
      </c>
      <c r="AB13" s="179"/>
      <c r="AC13" s="169">
        <v>3343.103</v>
      </c>
      <c r="AD13" s="179"/>
      <c r="AE13" s="175">
        <v>-6.6</v>
      </c>
      <c r="AF13" s="180"/>
      <c r="AG13" s="127"/>
    </row>
    <row r="14" spans="2:33" ht="15" customHeight="1">
      <c r="B14" s="166"/>
      <c r="C14" s="167" t="s">
        <v>64</v>
      </c>
      <c r="D14" s="179"/>
      <c r="E14" s="169">
        <v>59686.592000000004</v>
      </c>
      <c r="F14" s="170"/>
      <c r="G14" s="184">
        <v>-6</v>
      </c>
      <c r="H14" s="179"/>
      <c r="I14" s="178">
        <v>123735.285</v>
      </c>
      <c r="J14" s="181"/>
      <c r="K14" s="171">
        <v>-5.8</v>
      </c>
      <c r="L14" s="179"/>
      <c r="M14" s="182">
        <v>14042</v>
      </c>
      <c r="N14" s="170"/>
      <c r="O14" s="185">
        <v>-1.6</v>
      </c>
      <c r="P14" s="179"/>
      <c r="Q14" s="183">
        <v>25177</v>
      </c>
      <c r="R14" s="170"/>
      <c r="S14" s="185">
        <v>-2.5</v>
      </c>
      <c r="T14" s="179"/>
      <c r="U14" s="183">
        <v>5704</v>
      </c>
      <c r="V14" s="170"/>
      <c r="W14" s="185">
        <v>1.6</v>
      </c>
      <c r="X14" s="179"/>
      <c r="Y14" s="182">
        <v>9827.092</v>
      </c>
      <c r="Z14" s="170"/>
      <c r="AA14" s="185">
        <v>-8.2</v>
      </c>
      <c r="AB14" s="179"/>
      <c r="AC14" s="169">
        <v>3228.547</v>
      </c>
      <c r="AD14" s="179"/>
      <c r="AE14" s="186">
        <v>-3.4</v>
      </c>
      <c r="AF14" s="180"/>
      <c r="AG14" s="127"/>
    </row>
    <row r="15" spans="2:33" ht="15" customHeight="1">
      <c r="B15" s="166"/>
      <c r="C15" s="167" t="s">
        <v>65</v>
      </c>
      <c r="D15" s="179"/>
      <c r="E15" s="169">
        <v>57568.843</v>
      </c>
      <c r="F15" s="170"/>
      <c r="G15" s="174">
        <v>-3.5</v>
      </c>
      <c r="H15" s="179"/>
      <c r="I15" s="178">
        <v>118981.73700000001</v>
      </c>
      <c r="J15" s="181"/>
      <c r="K15" s="171">
        <v>-3.8</v>
      </c>
      <c r="L15" s="179"/>
      <c r="M15" s="182">
        <v>13446</v>
      </c>
      <c r="N15" s="170"/>
      <c r="O15" s="171">
        <v>-4.2</v>
      </c>
      <c r="P15" s="179"/>
      <c r="Q15" s="183">
        <v>25066</v>
      </c>
      <c r="R15" s="170"/>
      <c r="S15" s="171">
        <v>-0.4</v>
      </c>
      <c r="T15" s="179"/>
      <c r="U15" s="182">
        <v>5623</v>
      </c>
      <c r="V15" s="170"/>
      <c r="W15" s="171">
        <v>-1.4</v>
      </c>
      <c r="X15" s="179"/>
      <c r="Y15" s="182">
        <v>9725.498000000001</v>
      </c>
      <c r="Z15" s="170"/>
      <c r="AA15" s="171">
        <v>-1</v>
      </c>
      <c r="AB15" s="179"/>
      <c r="AC15" s="182">
        <v>3013.5969999999998</v>
      </c>
      <c r="AD15" s="170"/>
      <c r="AE15" s="175">
        <v>-6.7</v>
      </c>
      <c r="AG15" s="127"/>
    </row>
    <row r="16" spans="2:33" ht="15" customHeight="1">
      <c r="B16" s="166"/>
      <c r="C16" s="167" t="s">
        <v>66</v>
      </c>
      <c r="D16" s="179"/>
      <c r="E16" s="169">
        <v>59088.964</v>
      </c>
      <c r="F16" s="170"/>
      <c r="G16" s="171">
        <v>2.6</v>
      </c>
      <c r="H16" s="179"/>
      <c r="I16" s="178">
        <v>121549.41</v>
      </c>
      <c r="J16" s="151"/>
      <c r="K16" s="171">
        <v>2.2</v>
      </c>
      <c r="L16" s="179"/>
      <c r="M16" s="182">
        <v>13161</v>
      </c>
      <c r="N16" s="170"/>
      <c r="O16" s="171">
        <v>-2.1</v>
      </c>
      <c r="P16" s="179"/>
      <c r="Q16" s="182">
        <v>24703</v>
      </c>
      <c r="R16" s="170"/>
      <c r="S16" s="171">
        <v>-1.4</v>
      </c>
      <c r="T16" s="179"/>
      <c r="U16" s="187">
        <v>5659</v>
      </c>
      <c r="V16" s="170"/>
      <c r="W16" s="171">
        <v>0.7</v>
      </c>
      <c r="X16" s="179"/>
      <c r="Y16" s="182">
        <v>10088.571999999998</v>
      </c>
      <c r="Z16" s="170"/>
      <c r="AA16" s="171">
        <v>3.7</v>
      </c>
      <c r="AB16" s="179"/>
      <c r="AC16" s="169">
        <v>2478.0840000000003</v>
      </c>
      <c r="AD16" s="170"/>
      <c r="AE16" s="175">
        <v>-17.8</v>
      </c>
      <c r="AF16" s="120"/>
      <c r="AG16" s="127"/>
    </row>
    <row r="17" spans="1:32" s="127" customFormat="1" ht="15" customHeight="1">
      <c r="A17" s="120"/>
      <c r="B17" s="166"/>
      <c r="C17" s="167" t="s">
        <v>118</v>
      </c>
      <c r="D17" s="179"/>
      <c r="E17" s="169">
        <v>58985.26</v>
      </c>
      <c r="F17" s="170"/>
      <c r="G17" s="171">
        <v>-0.2</v>
      </c>
      <c r="H17" s="179"/>
      <c r="I17" s="178">
        <v>121902.889</v>
      </c>
      <c r="J17" s="151"/>
      <c r="K17" s="171">
        <v>0.3</v>
      </c>
      <c r="L17" s="179"/>
      <c r="M17" s="182">
        <v>12791</v>
      </c>
      <c r="N17" s="170"/>
      <c r="O17" s="171">
        <v>-2.8</v>
      </c>
      <c r="P17" s="179"/>
      <c r="Q17" s="182">
        <v>25781</v>
      </c>
      <c r="R17" s="170"/>
      <c r="S17" s="171">
        <v>4.4</v>
      </c>
      <c r="T17" s="179"/>
      <c r="U17" s="182">
        <v>5926</v>
      </c>
      <c r="V17" s="170"/>
      <c r="W17" s="171">
        <v>4.7</v>
      </c>
      <c r="X17" s="179"/>
      <c r="Y17" s="182">
        <v>10991.280999999999</v>
      </c>
      <c r="Z17" s="170"/>
      <c r="AA17" s="171">
        <v>8.9</v>
      </c>
      <c r="AB17" s="179"/>
      <c r="AC17" s="169">
        <v>2400.83</v>
      </c>
      <c r="AD17" s="170"/>
      <c r="AE17" s="175">
        <v>-3.1</v>
      </c>
      <c r="AF17" s="120"/>
    </row>
    <row r="18" spans="1:32" s="127" customFormat="1" ht="15" customHeight="1">
      <c r="A18" s="120"/>
      <c r="B18" s="188"/>
      <c r="C18" s="167" t="s">
        <v>119</v>
      </c>
      <c r="D18" s="179"/>
      <c r="E18" s="169">
        <v>55506.18759999999</v>
      </c>
      <c r="F18" s="170"/>
      <c r="G18" s="171">
        <v>-5.9</v>
      </c>
      <c r="H18" s="179"/>
      <c r="I18" s="178">
        <v>111880.56899999999</v>
      </c>
      <c r="J18" s="151"/>
      <c r="K18" s="171">
        <v>-8.2</v>
      </c>
      <c r="L18" s="179"/>
      <c r="M18" s="169">
        <v>11912</v>
      </c>
      <c r="N18" s="170"/>
      <c r="O18" s="171">
        <v>-6.9</v>
      </c>
      <c r="P18" s="179"/>
      <c r="Q18" s="169">
        <v>24984</v>
      </c>
      <c r="R18" s="170"/>
      <c r="S18" s="171">
        <v>-3.1</v>
      </c>
      <c r="T18" s="179"/>
      <c r="U18" s="169">
        <v>5616</v>
      </c>
      <c r="V18" s="170"/>
      <c r="W18" s="171">
        <v>-5.2</v>
      </c>
      <c r="X18" s="179"/>
      <c r="Y18" s="169">
        <v>10508.322000000002</v>
      </c>
      <c r="Z18" s="170"/>
      <c r="AA18" s="171">
        <v>-4.4</v>
      </c>
      <c r="AB18" s="179"/>
      <c r="AC18" s="169">
        <v>2323.219</v>
      </c>
      <c r="AD18" s="170"/>
      <c r="AE18" s="175">
        <v>-3.2</v>
      </c>
      <c r="AF18" s="120"/>
    </row>
    <row r="19" spans="1:32" s="127" customFormat="1" ht="15" customHeight="1">
      <c r="A19" s="120"/>
      <c r="B19" s="188"/>
      <c r="C19" s="167" t="s">
        <v>67</v>
      </c>
      <c r="D19" s="179"/>
      <c r="E19" s="169">
        <v>50086.71199999999</v>
      </c>
      <c r="F19" s="170"/>
      <c r="G19" s="171">
        <v>-9.8</v>
      </c>
      <c r="H19" s="179"/>
      <c r="I19" s="178">
        <v>101009.19099999999</v>
      </c>
      <c r="J19" s="151"/>
      <c r="K19" s="171">
        <v>-9.7</v>
      </c>
      <c r="L19" s="179"/>
      <c r="M19" s="169">
        <v>10809</v>
      </c>
      <c r="N19" s="170"/>
      <c r="O19" s="171">
        <v>-9.3</v>
      </c>
      <c r="P19" s="179"/>
      <c r="Q19" s="169">
        <v>21240</v>
      </c>
      <c r="R19" s="170"/>
      <c r="S19" s="171">
        <v>-15</v>
      </c>
      <c r="T19" s="179"/>
      <c r="U19" s="169">
        <v>4738</v>
      </c>
      <c r="V19" s="170"/>
      <c r="W19" s="171">
        <v>-15.6</v>
      </c>
      <c r="X19" s="179"/>
      <c r="Y19" s="169">
        <v>8721.888</v>
      </c>
      <c r="Z19" s="170"/>
      <c r="AA19" s="171">
        <v>-17</v>
      </c>
      <c r="AB19" s="179"/>
      <c r="AC19" s="169">
        <v>1882.322</v>
      </c>
      <c r="AD19" s="170"/>
      <c r="AE19" s="175">
        <v>-19</v>
      </c>
      <c r="AF19" s="120"/>
    </row>
    <row r="20" spans="1:32" s="127" customFormat="1" ht="15" customHeight="1">
      <c r="A20" s="120"/>
      <c r="B20" s="188"/>
      <c r="C20" s="167" t="s">
        <v>120</v>
      </c>
      <c r="D20" s="179"/>
      <c r="E20" s="169">
        <v>42731.732</v>
      </c>
      <c r="F20" s="170"/>
      <c r="G20" s="171">
        <v>-14.7</v>
      </c>
      <c r="H20" s="179"/>
      <c r="I20" s="178">
        <v>86030.122</v>
      </c>
      <c r="J20" s="151"/>
      <c r="K20" s="171">
        <v>-14.8</v>
      </c>
      <c r="L20" s="179"/>
      <c r="M20" s="169">
        <v>9282</v>
      </c>
      <c r="N20" s="170"/>
      <c r="O20" s="171">
        <v>-14.1</v>
      </c>
      <c r="P20" s="179"/>
      <c r="Q20" s="169">
        <v>17384</v>
      </c>
      <c r="R20" s="170"/>
      <c r="S20" s="171">
        <v>-18.2</v>
      </c>
      <c r="T20" s="179"/>
      <c r="U20" s="169">
        <v>3696</v>
      </c>
      <c r="V20" s="170"/>
      <c r="W20" s="171">
        <v>-22</v>
      </c>
      <c r="X20" s="179"/>
      <c r="Y20" s="169">
        <v>7359.503000000001</v>
      </c>
      <c r="Z20" s="170"/>
      <c r="AA20" s="171">
        <v>-15.6</v>
      </c>
      <c r="AB20" s="179"/>
      <c r="AC20" s="169">
        <v>2301.782</v>
      </c>
      <c r="AD20" s="170"/>
      <c r="AE20" s="175">
        <v>22.3</v>
      </c>
      <c r="AF20" s="120"/>
    </row>
    <row r="21" spans="1:32" s="127" customFormat="1" ht="15" customHeight="1">
      <c r="A21" s="120"/>
      <c r="B21" s="188"/>
      <c r="C21" s="167" t="s">
        <v>121</v>
      </c>
      <c r="D21" s="179"/>
      <c r="E21" s="169">
        <v>41613.845</v>
      </c>
      <c r="F21" s="170"/>
      <c r="G21" s="171">
        <v>-2.6</v>
      </c>
      <c r="H21" s="179"/>
      <c r="I21" s="178">
        <v>85277.60900000001</v>
      </c>
      <c r="J21" s="151"/>
      <c r="K21" s="171">
        <v>-0.9</v>
      </c>
      <c r="L21" s="179"/>
      <c r="M21" s="169">
        <v>9498</v>
      </c>
      <c r="N21" s="170"/>
      <c r="O21" s="171">
        <v>2.3</v>
      </c>
      <c r="P21" s="179"/>
      <c r="Q21" s="169">
        <v>18473</v>
      </c>
      <c r="R21" s="170"/>
      <c r="S21" s="171">
        <v>6.3</v>
      </c>
      <c r="T21" s="179"/>
      <c r="U21" s="169">
        <v>3791</v>
      </c>
      <c r="V21" s="170"/>
      <c r="W21" s="171">
        <v>2.6</v>
      </c>
      <c r="X21" s="179"/>
      <c r="Y21" s="169">
        <v>7449.714</v>
      </c>
      <c r="Z21" s="170"/>
      <c r="AA21" s="171">
        <v>1.2</v>
      </c>
      <c r="AB21" s="179"/>
      <c r="AC21" s="169">
        <v>1795.7310000000002</v>
      </c>
      <c r="AD21" s="170"/>
      <c r="AE21" s="175">
        <v>-22</v>
      </c>
      <c r="AF21" s="189"/>
    </row>
    <row r="22" spans="1:32" s="127" customFormat="1" ht="15" customHeight="1">
      <c r="A22" s="120"/>
      <c r="B22" s="188"/>
      <c r="C22" s="167" t="s">
        <v>68</v>
      </c>
      <c r="D22" s="179"/>
      <c r="E22" s="169">
        <v>42650.104999999996</v>
      </c>
      <c r="F22" s="170"/>
      <c r="G22" s="171">
        <v>2.5</v>
      </c>
      <c r="H22" s="179"/>
      <c r="I22" s="178">
        <v>87963.68100000001</v>
      </c>
      <c r="J22" s="151"/>
      <c r="K22" s="171">
        <v>3.1</v>
      </c>
      <c r="L22" s="179"/>
      <c r="M22" s="169">
        <v>9217</v>
      </c>
      <c r="N22" s="170"/>
      <c r="O22" s="171">
        <v>-3</v>
      </c>
      <c r="P22" s="179"/>
      <c r="Q22" s="169">
        <v>19243</v>
      </c>
      <c r="R22" s="170"/>
      <c r="S22" s="171">
        <v>4.2</v>
      </c>
      <c r="T22" s="179"/>
      <c r="U22" s="169">
        <v>3973</v>
      </c>
      <c r="V22" s="170"/>
      <c r="W22" s="171">
        <v>4.8</v>
      </c>
      <c r="X22" s="179"/>
      <c r="Y22" s="169">
        <v>7758.9890000000005</v>
      </c>
      <c r="Z22" s="170"/>
      <c r="AA22" s="171">
        <v>4.2</v>
      </c>
      <c r="AB22" s="179"/>
      <c r="AC22" s="169">
        <v>1739.3700000000001</v>
      </c>
      <c r="AD22" s="170"/>
      <c r="AE22" s="175">
        <v>-3.1</v>
      </c>
      <c r="AF22" s="189"/>
    </row>
    <row r="23" spans="1:32" s="127" customFormat="1" ht="15" customHeight="1">
      <c r="A23" s="120"/>
      <c r="B23" s="190"/>
      <c r="C23" s="306" t="s">
        <v>122</v>
      </c>
      <c r="D23" s="191"/>
      <c r="E23" s="192">
        <f>SUM(E36:E47)</f>
        <v>25552.984</v>
      </c>
      <c r="F23" s="193"/>
      <c r="G23" s="194">
        <f>(ROUND((E23/SUM(E24:(INDEX(E24:E35,(COUNT(E36:E47)),1)))*100-100),1))</f>
        <v>6.3</v>
      </c>
      <c r="H23" s="191"/>
      <c r="I23" s="195">
        <f>SUM(I36:I47)</f>
        <v>52861.771</v>
      </c>
      <c r="J23" s="196"/>
      <c r="K23" s="194">
        <f>(ROUND((I23/SUM(I24:(INDEX(I24:I35,(COUNT(I36:I47)),1)))*100-100),1))</f>
        <v>6.2</v>
      </c>
      <c r="L23" s="191"/>
      <c r="M23" s="192">
        <f>SUM(M36:M47)</f>
        <v>5466</v>
      </c>
      <c r="N23" s="193"/>
      <c r="O23" s="194">
        <f>(ROUND((M23/SUM(M24:(INDEX(M24:M35,(COUNT(M36:M47)),1)))*100-100),1))</f>
        <v>0.7</v>
      </c>
      <c r="P23" s="191"/>
      <c r="Q23" s="192">
        <f>SUM(Q36:Q47)</f>
        <v>11604</v>
      </c>
      <c r="R23" s="193"/>
      <c r="S23" s="194">
        <f>(ROUND((Q23/SUM(Q24:(INDEX(Q24:Q35,(COUNT(Q36:Q47)),1)))*100-100),1))</f>
        <v>7.5</v>
      </c>
      <c r="T23" s="191"/>
      <c r="U23" s="192">
        <f>SUM(U36:U47)</f>
        <v>2466</v>
      </c>
      <c r="V23" s="193"/>
      <c r="W23" s="194">
        <f>(ROUND((U23/SUM(U24:(INDEX(U24:U35,(COUNT(U36:U47)),1)))*100-100),1))</f>
        <v>10.8</v>
      </c>
      <c r="X23" s="191"/>
      <c r="Y23" s="192">
        <f>SUM(Y36:Y47)</f>
        <v>4731.714</v>
      </c>
      <c r="Z23" s="193"/>
      <c r="AA23" s="194">
        <f>(ROUND((Y23/SUM(Y24:(INDEX(Y24:Y35,(COUNT(Y36:Y47)),1)))*100-100),1))</f>
        <v>4.9</v>
      </c>
      <c r="AB23" s="191"/>
      <c r="AC23" s="192">
        <f>SUM(AC36:AC47)</f>
        <v>837.9509999999999</v>
      </c>
      <c r="AD23" s="193"/>
      <c r="AE23" s="197">
        <f>(ROUND((AC23/SUM(AC24:(INDEX(AC24:AC35,(COUNT(AC36:AC47)),1)))*100-100),1))</f>
        <v>-3.8</v>
      </c>
      <c r="AF23" s="189"/>
    </row>
    <row r="24" spans="1:33" s="127" customFormat="1" ht="15" customHeight="1">
      <c r="A24" s="120"/>
      <c r="B24" s="166" t="s">
        <v>69</v>
      </c>
      <c r="C24" s="167" t="s">
        <v>70</v>
      </c>
      <c r="D24" s="179"/>
      <c r="E24" s="169">
        <v>3246.128</v>
      </c>
      <c r="F24" s="170"/>
      <c r="G24" s="171">
        <v>1.9682616667541009</v>
      </c>
      <c r="H24" s="179"/>
      <c r="I24" s="169">
        <v>6728.901</v>
      </c>
      <c r="J24" s="179"/>
      <c r="K24" s="171">
        <v>4.516535181615877</v>
      </c>
      <c r="L24" s="179"/>
      <c r="M24" s="169">
        <v>756</v>
      </c>
      <c r="N24" s="170"/>
      <c r="O24" s="171">
        <v>1.5</v>
      </c>
      <c r="P24" s="179"/>
      <c r="Q24" s="169">
        <v>1681</v>
      </c>
      <c r="R24" s="170"/>
      <c r="S24" s="171">
        <v>6.527249683143221</v>
      </c>
      <c r="T24" s="179"/>
      <c r="U24" s="169">
        <v>372</v>
      </c>
      <c r="V24" s="170"/>
      <c r="W24" s="171">
        <v>12.38670694864048</v>
      </c>
      <c r="X24" s="179"/>
      <c r="Y24" s="169">
        <v>655.692</v>
      </c>
      <c r="Z24" s="170"/>
      <c r="AA24" s="171">
        <v>4.490584258812169</v>
      </c>
      <c r="AB24" s="179"/>
      <c r="AC24" s="169">
        <v>101.189</v>
      </c>
      <c r="AD24" s="170"/>
      <c r="AE24" s="175">
        <v>-10.559066601847356</v>
      </c>
      <c r="AG24" s="198"/>
    </row>
    <row r="25" spans="1:33" s="127" customFormat="1" ht="15" customHeight="1">
      <c r="A25" s="120"/>
      <c r="B25" s="166"/>
      <c r="C25" s="167" t="s">
        <v>71</v>
      </c>
      <c r="D25" s="179"/>
      <c r="E25" s="169">
        <v>2911.539</v>
      </c>
      <c r="F25" s="170"/>
      <c r="G25" s="171">
        <v>-2.6454079943717956</v>
      </c>
      <c r="H25" s="179"/>
      <c r="I25" s="169">
        <v>5920.618</v>
      </c>
      <c r="J25" s="179"/>
      <c r="K25" s="171">
        <v>-1.6604363761268393</v>
      </c>
      <c r="L25" s="179"/>
      <c r="M25" s="169">
        <v>717</v>
      </c>
      <c r="N25" s="170"/>
      <c r="O25" s="171">
        <v>4.2</v>
      </c>
      <c r="P25" s="179"/>
      <c r="Q25" s="169">
        <v>1540</v>
      </c>
      <c r="R25" s="170"/>
      <c r="S25" s="171">
        <v>2.257636122177953</v>
      </c>
      <c r="T25" s="179"/>
      <c r="U25" s="169">
        <v>355</v>
      </c>
      <c r="V25" s="170"/>
      <c r="W25" s="171">
        <v>31.481481481481488</v>
      </c>
      <c r="X25" s="179"/>
      <c r="Y25" s="169">
        <v>600.255</v>
      </c>
      <c r="Z25" s="170"/>
      <c r="AA25" s="171">
        <v>-4.284479624444293</v>
      </c>
      <c r="AB25" s="179"/>
      <c r="AC25" s="169">
        <v>100.288</v>
      </c>
      <c r="AD25" s="170"/>
      <c r="AE25" s="175">
        <v>-10.613569111198263</v>
      </c>
      <c r="AG25" s="198"/>
    </row>
    <row r="26" spans="1:33" s="127" customFormat="1" ht="15" customHeight="1">
      <c r="A26" s="308"/>
      <c r="B26" s="166"/>
      <c r="C26" s="199" t="s">
        <v>72</v>
      </c>
      <c r="D26" s="200"/>
      <c r="E26" s="201">
        <v>3513.493</v>
      </c>
      <c r="F26" s="202"/>
      <c r="G26" s="203">
        <v>2.592663536856632</v>
      </c>
      <c r="H26" s="179"/>
      <c r="I26" s="169">
        <v>7194.844</v>
      </c>
      <c r="J26" s="179"/>
      <c r="K26" s="171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9"/>
      <c r="AC26" s="201">
        <v>121.278</v>
      </c>
      <c r="AD26" s="179"/>
      <c r="AE26" s="204">
        <v>-15.558681000389896</v>
      </c>
      <c r="AG26" s="198"/>
    </row>
    <row r="27" spans="1:33" s="127" customFormat="1" ht="15" customHeight="1">
      <c r="A27" s="308"/>
      <c r="B27" s="166"/>
      <c r="C27" s="167" t="s">
        <v>73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8"/>
    </row>
    <row r="28" spans="1:33" s="127" customFormat="1" ht="15" customHeight="1">
      <c r="A28" s="308"/>
      <c r="B28" s="166"/>
      <c r="C28" s="167" t="s">
        <v>74</v>
      </c>
      <c r="D28" s="179"/>
      <c r="E28" s="169">
        <v>3389.477</v>
      </c>
      <c r="F28" s="170"/>
      <c r="G28" s="212">
        <v>6.787435953095744</v>
      </c>
      <c r="H28" s="179"/>
      <c r="I28" s="169">
        <v>7158.613</v>
      </c>
      <c r="J28" s="179"/>
      <c r="K28" s="174">
        <v>9.49274997671299</v>
      </c>
      <c r="L28" s="179"/>
      <c r="M28" s="169">
        <v>760</v>
      </c>
      <c r="N28" s="170"/>
      <c r="O28" s="171">
        <v>-3.675538656527255</v>
      </c>
      <c r="P28" s="179"/>
      <c r="Q28" s="169">
        <v>1469</v>
      </c>
      <c r="R28" s="170"/>
      <c r="S28" s="171">
        <v>7.776962582538527</v>
      </c>
      <c r="T28" s="179"/>
      <c r="U28" s="169">
        <v>283</v>
      </c>
      <c r="V28" s="170"/>
      <c r="W28" s="171">
        <v>8.846153846153836</v>
      </c>
      <c r="X28" s="179"/>
      <c r="Y28" s="169">
        <v>627.985</v>
      </c>
      <c r="Z28" s="170"/>
      <c r="AA28" s="171">
        <v>10.922213056986774</v>
      </c>
      <c r="AB28" s="179"/>
      <c r="AC28" s="169">
        <v>116.311</v>
      </c>
      <c r="AD28" s="170"/>
      <c r="AE28" s="213">
        <v>-11.620467462995055</v>
      </c>
      <c r="AG28" s="198"/>
    </row>
    <row r="29" spans="1:33" s="127" customFormat="1" ht="15" customHeight="1">
      <c r="A29" s="308"/>
      <c r="B29" s="166"/>
      <c r="C29" s="199" t="s">
        <v>75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8"/>
    </row>
    <row r="30" spans="1:33" s="127" customFormat="1" ht="15" customHeight="1">
      <c r="A30" s="308"/>
      <c r="B30" s="166"/>
      <c r="C30" s="167" t="s">
        <v>76</v>
      </c>
      <c r="D30" s="179"/>
      <c r="E30" s="169">
        <v>3886.261</v>
      </c>
      <c r="F30" s="170"/>
      <c r="G30" s="212">
        <v>1.751894955948008</v>
      </c>
      <c r="H30" s="179"/>
      <c r="I30" s="169">
        <v>8068.553</v>
      </c>
      <c r="J30" s="179"/>
      <c r="K30" s="174">
        <v>2.4777388467523087</v>
      </c>
      <c r="L30" s="179"/>
      <c r="M30" s="169">
        <v>830</v>
      </c>
      <c r="N30" s="170"/>
      <c r="O30" s="171">
        <v>-3.263403263403264</v>
      </c>
      <c r="P30" s="179"/>
      <c r="Q30" s="169">
        <v>1604</v>
      </c>
      <c r="R30" s="170"/>
      <c r="S30" s="171">
        <v>10.850034554250175</v>
      </c>
      <c r="T30" s="179"/>
      <c r="U30" s="169">
        <v>316</v>
      </c>
      <c r="V30" s="170"/>
      <c r="W30" s="171">
        <v>12.455516014234869</v>
      </c>
      <c r="X30" s="179"/>
      <c r="Y30" s="169">
        <v>698.749</v>
      </c>
      <c r="Z30" s="170"/>
      <c r="AA30" s="171">
        <v>8.078816057712235</v>
      </c>
      <c r="AB30" s="179"/>
      <c r="AC30" s="169">
        <v>179.071</v>
      </c>
      <c r="AD30" s="179"/>
      <c r="AE30" s="213">
        <v>8.91866575835727</v>
      </c>
      <c r="AG30" s="198"/>
    </row>
    <row r="31" spans="1:33" s="127" customFormat="1" ht="15" customHeight="1">
      <c r="A31" s="222"/>
      <c r="B31" s="166"/>
      <c r="C31" s="167" t="s">
        <v>77</v>
      </c>
      <c r="D31" s="179"/>
      <c r="E31" s="169">
        <v>4018.991</v>
      </c>
      <c r="F31" s="170"/>
      <c r="G31" s="212">
        <v>-0.9161394632497655</v>
      </c>
      <c r="H31" s="179"/>
      <c r="I31" s="169">
        <v>8309.87</v>
      </c>
      <c r="J31" s="179"/>
      <c r="K31" s="174">
        <v>-1.0197507397727956</v>
      </c>
      <c r="L31" s="179"/>
      <c r="M31" s="169">
        <v>839</v>
      </c>
      <c r="N31" s="170"/>
      <c r="O31" s="171">
        <v>-4.223744292237441</v>
      </c>
      <c r="P31" s="179"/>
      <c r="Q31" s="169">
        <v>1606</v>
      </c>
      <c r="R31" s="170"/>
      <c r="S31" s="171">
        <v>-1.2300123001230068</v>
      </c>
      <c r="T31" s="179"/>
      <c r="U31" s="169">
        <v>311</v>
      </c>
      <c r="V31" s="170"/>
      <c r="W31" s="171">
        <v>-6.6066066066066025</v>
      </c>
      <c r="X31" s="179"/>
      <c r="Y31" s="169">
        <v>671.504</v>
      </c>
      <c r="Z31" s="170"/>
      <c r="AA31" s="171">
        <v>2.1948554366121753</v>
      </c>
      <c r="AB31" s="179"/>
      <c r="AC31" s="169">
        <v>190.803</v>
      </c>
      <c r="AD31" s="179"/>
      <c r="AE31" s="213">
        <v>3.95151184963225</v>
      </c>
      <c r="AG31" s="198"/>
    </row>
    <row r="32" spans="1:33" s="127" customFormat="1" ht="15" customHeight="1">
      <c r="A32" s="120"/>
      <c r="B32" s="166"/>
      <c r="C32" s="167" t="s">
        <v>78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8"/>
    </row>
    <row r="33" spans="1:33" s="127" customFormat="1" ht="15" customHeight="1">
      <c r="A33" s="222"/>
      <c r="B33" s="166"/>
      <c r="C33" s="307" t="s">
        <v>123</v>
      </c>
      <c r="D33" s="179"/>
      <c r="E33" s="169">
        <v>3179.57</v>
      </c>
      <c r="F33" s="152"/>
      <c r="G33" s="212">
        <v>3.279502710154314</v>
      </c>
      <c r="H33" s="179"/>
      <c r="I33" s="169">
        <v>6389.911</v>
      </c>
      <c r="J33" s="179"/>
      <c r="K33" s="171">
        <v>2.8732297588869082</v>
      </c>
      <c r="L33" s="179"/>
      <c r="M33" s="169">
        <v>711</v>
      </c>
      <c r="N33" s="170"/>
      <c r="O33" s="171">
        <v>1.1379800853485111</v>
      </c>
      <c r="P33" s="179"/>
      <c r="Q33" s="169">
        <v>1590</v>
      </c>
      <c r="R33" s="170"/>
      <c r="S33" s="171">
        <v>-1.6089108910891103</v>
      </c>
      <c r="T33" s="179"/>
      <c r="U33" s="169">
        <v>329</v>
      </c>
      <c r="V33" s="170"/>
      <c r="W33" s="171">
        <v>-1.2012012012011963</v>
      </c>
      <c r="X33" s="179"/>
      <c r="Y33" s="169">
        <v>614.595</v>
      </c>
      <c r="Z33" s="170"/>
      <c r="AA33" s="171">
        <v>1.6834320505608735</v>
      </c>
      <c r="AB33" s="179"/>
      <c r="AC33" s="169">
        <v>115.562</v>
      </c>
      <c r="AD33" s="179"/>
      <c r="AE33" s="213">
        <v>12.355377525424394</v>
      </c>
      <c r="AG33" s="198"/>
    </row>
    <row r="34" spans="1:33" s="127" customFormat="1" ht="15" customHeight="1">
      <c r="A34" s="222"/>
      <c r="B34" s="166"/>
      <c r="C34" s="167" t="s">
        <v>79</v>
      </c>
      <c r="D34" s="179"/>
      <c r="E34" s="169">
        <v>3607.611</v>
      </c>
      <c r="F34" s="226"/>
      <c r="G34" s="212">
        <v>4.400697661698882</v>
      </c>
      <c r="H34" s="179"/>
      <c r="I34" s="169">
        <v>7394.388</v>
      </c>
      <c r="J34" s="179"/>
      <c r="K34" s="171">
        <v>3.285086801573689</v>
      </c>
      <c r="L34" s="179"/>
      <c r="M34" s="169">
        <v>711</v>
      </c>
      <c r="N34" s="170"/>
      <c r="O34" s="171">
        <v>3.795620437956204</v>
      </c>
      <c r="P34" s="179"/>
      <c r="Q34" s="169">
        <v>1692</v>
      </c>
      <c r="R34" s="170"/>
      <c r="S34" s="171">
        <v>5.35491905354919</v>
      </c>
      <c r="T34" s="179"/>
      <c r="U34" s="169">
        <v>353</v>
      </c>
      <c r="V34" s="170"/>
      <c r="W34" s="171">
        <v>4.4378698224851965</v>
      </c>
      <c r="X34" s="179"/>
      <c r="Y34" s="169">
        <v>637.574</v>
      </c>
      <c r="Z34" s="179"/>
      <c r="AA34" s="171">
        <v>6.525273216054961</v>
      </c>
      <c r="AB34" s="179"/>
      <c r="AC34" s="169">
        <v>154.844</v>
      </c>
      <c r="AD34" s="179"/>
      <c r="AE34" s="213">
        <v>-11.97794389335759</v>
      </c>
      <c r="AG34" s="198"/>
    </row>
    <row r="35" spans="1:33" s="127" customFormat="1" ht="15" customHeight="1" thickBot="1">
      <c r="A35" s="128"/>
      <c r="B35" s="227"/>
      <c r="C35" s="228" t="s">
        <v>80</v>
      </c>
      <c r="D35" s="229"/>
      <c r="E35" s="230">
        <v>3716.549</v>
      </c>
      <c r="F35" s="231"/>
      <c r="G35" s="232">
        <v>9.6211373548162</v>
      </c>
      <c r="H35" s="229"/>
      <c r="I35" s="233">
        <v>7613.47</v>
      </c>
      <c r="J35" s="234"/>
      <c r="K35" s="235">
        <v>9.346062441895997</v>
      </c>
      <c r="L35" s="229"/>
      <c r="M35" s="233">
        <v>745</v>
      </c>
      <c r="N35" s="231"/>
      <c r="O35" s="235">
        <v>-0.13404825737265424</v>
      </c>
      <c r="P35" s="229"/>
      <c r="Q35" s="233">
        <v>1876</v>
      </c>
      <c r="R35" s="231"/>
      <c r="S35" s="235">
        <v>8.189158016147635</v>
      </c>
      <c r="T35" s="229"/>
      <c r="U35" s="233">
        <v>413</v>
      </c>
      <c r="V35" s="231"/>
      <c r="W35" s="235">
        <v>5.35714285714286</v>
      </c>
      <c r="X35" s="229"/>
      <c r="Y35" s="233">
        <v>694.808</v>
      </c>
      <c r="Z35" s="231"/>
      <c r="AA35" s="235">
        <v>6.576269106582711</v>
      </c>
      <c r="AB35" s="229"/>
      <c r="AC35" s="233">
        <v>240.276</v>
      </c>
      <c r="AD35" s="234"/>
      <c r="AE35" s="236">
        <v>6.349754348692072</v>
      </c>
      <c r="AG35" s="198"/>
    </row>
    <row r="36" spans="1:33" s="127" customFormat="1" ht="15" customHeight="1">
      <c r="A36" s="120"/>
      <c r="B36" s="166" t="s">
        <v>81</v>
      </c>
      <c r="C36" s="167" t="s">
        <v>82</v>
      </c>
      <c r="D36" s="179"/>
      <c r="E36" s="169">
        <v>3298.476</v>
      </c>
      <c r="F36" s="170"/>
      <c r="G36" s="171">
        <f aca="true" t="shared" si="0" ref="G36:G41">(E36/E24-1)*100</f>
        <v>1.612628953633366</v>
      </c>
      <c r="H36" s="179"/>
      <c r="I36" s="169">
        <v>6857.92</v>
      </c>
      <c r="J36" s="170"/>
      <c r="K36" s="237">
        <f aca="true" t="shared" si="1" ref="K36:K41">(I36/I24-1)*100</f>
        <v>1.9173859148767347</v>
      </c>
      <c r="L36" s="238"/>
      <c r="M36" s="169">
        <v>762</v>
      </c>
      <c r="N36" s="170"/>
      <c r="O36" s="237">
        <f aca="true" t="shared" si="2" ref="O36:O41">(M36/M24-1)*100</f>
        <v>0.7936507936507908</v>
      </c>
      <c r="P36" s="238"/>
      <c r="Q36" s="169">
        <v>1716</v>
      </c>
      <c r="R36" s="170"/>
      <c r="S36" s="237">
        <f aca="true" t="shared" si="3" ref="S36:S41">(Q36/Q24-1)*100</f>
        <v>2.0820939916716297</v>
      </c>
      <c r="T36" s="238"/>
      <c r="U36" s="169">
        <v>396</v>
      </c>
      <c r="V36" s="170"/>
      <c r="W36" s="237">
        <f aca="true" t="shared" si="4" ref="W36:W41">(U36/U24-1)*100</f>
        <v>6.451612903225801</v>
      </c>
      <c r="X36" s="238"/>
      <c r="Y36" s="239">
        <v>661.144</v>
      </c>
      <c r="Z36" s="240"/>
      <c r="AA36" s="237">
        <f aca="true" t="shared" si="5" ref="AA36:AA41">(Y36/Y24-1)*100</f>
        <v>0.8314879547104415</v>
      </c>
      <c r="AB36" s="238"/>
      <c r="AC36" s="169">
        <v>90.419</v>
      </c>
      <c r="AD36" s="170"/>
      <c r="AE36" s="241">
        <f aca="true" t="shared" si="6" ref="AE36:AE41">(AC36/AC24-1)*100</f>
        <v>-10.643449386791048</v>
      </c>
      <c r="AG36" s="198"/>
    </row>
    <row r="37" spans="1:33" s="127" customFormat="1" ht="15" customHeight="1">
      <c r="A37" s="120"/>
      <c r="B37" s="166"/>
      <c r="C37" s="167" t="s">
        <v>71</v>
      </c>
      <c r="D37" s="179"/>
      <c r="E37" s="169">
        <v>3470.406</v>
      </c>
      <c r="F37" s="170"/>
      <c r="G37" s="212">
        <f t="shared" si="0"/>
        <v>19.194900016795224</v>
      </c>
      <c r="H37" s="179"/>
      <c r="I37" s="169">
        <v>7151.464</v>
      </c>
      <c r="J37" s="152"/>
      <c r="K37" s="171">
        <f t="shared" si="1"/>
        <v>20.789147349144965</v>
      </c>
      <c r="L37" s="179"/>
      <c r="M37" s="169">
        <v>761</v>
      </c>
      <c r="N37" s="170"/>
      <c r="O37" s="171">
        <f t="shared" si="2"/>
        <v>6.136680613668055</v>
      </c>
      <c r="P37" s="179"/>
      <c r="Q37" s="169">
        <v>1620</v>
      </c>
      <c r="R37" s="170"/>
      <c r="S37" s="171">
        <f t="shared" si="3"/>
        <v>5.1948051948051965</v>
      </c>
      <c r="T37" s="179"/>
      <c r="U37" s="169">
        <v>362</v>
      </c>
      <c r="V37" s="170"/>
      <c r="W37" s="171">
        <f t="shared" si="4"/>
        <v>1.9718309859154903</v>
      </c>
      <c r="X37" s="179"/>
      <c r="Y37" s="169">
        <v>668.062</v>
      </c>
      <c r="Z37" s="242"/>
      <c r="AA37" s="171">
        <f t="shared" si="5"/>
        <v>11.296365711239398</v>
      </c>
      <c r="AB37" s="179"/>
      <c r="AC37" s="169">
        <v>103.696</v>
      </c>
      <c r="AD37" s="152"/>
      <c r="AE37" s="213">
        <f t="shared" si="6"/>
        <v>3.3982131461391285</v>
      </c>
      <c r="AG37" s="198"/>
    </row>
    <row r="38" spans="1:33" s="127" customFormat="1" ht="15" customHeight="1">
      <c r="A38" s="120"/>
      <c r="B38" s="166"/>
      <c r="C38" s="199" t="s">
        <v>72</v>
      </c>
      <c r="D38" s="243"/>
      <c r="E38" s="244">
        <v>3645.109</v>
      </c>
      <c r="F38" s="245"/>
      <c r="G38" s="246">
        <f t="shared" si="0"/>
        <v>3.7460157171225417</v>
      </c>
      <c r="H38" s="247"/>
      <c r="I38" s="244">
        <v>7417.327</v>
      </c>
      <c r="J38" s="245"/>
      <c r="K38" s="248">
        <f t="shared" si="1"/>
        <v>3.092256065593646</v>
      </c>
      <c r="L38" s="249"/>
      <c r="M38" s="244">
        <v>787</v>
      </c>
      <c r="N38" s="245"/>
      <c r="O38" s="248">
        <f t="shared" si="2"/>
        <v>5.35475234270415</v>
      </c>
      <c r="P38" s="249"/>
      <c r="Q38" s="244">
        <v>1531</v>
      </c>
      <c r="R38" s="245"/>
      <c r="S38" s="248">
        <f t="shared" si="3"/>
        <v>4.5765027322404395</v>
      </c>
      <c r="T38" s="249"/>
      <c r="U38" s="244">
        <v>324</v>
      </c>
      <c r="V38" s="245"/>
      <c r="W38" s="248">
        <f t="shared" si="4"/>
        <v>6.578947368421062</v>
      </c>
      <c r="X38" s="249"/>
      <c r="Y38" s="250">
        <v>672.128</v>
      </c>
      <c r="Z38" s="251"/>
      <c r="AA38" s="248">
        <f t="shared" si="5"/>
        <v>6.331364784759552</v>
      </c>
      <c r="AB38" s="249"/>
      <c r="AC38" s="244">
        <v>109.252</v>
      </c>
      <c r="AD38" s="245"/>
      <c r="AE38" s="252">
        <f t="shared" si="6"/>
        <v>-9.91606062105247</v>
      </c>
      <c r="AG38" s="198"/>
    </row>
    <row r="39" spans="1:33" s="127" customFormat="1" ht="15" customHeight="1">
      <c r="A39" s="120"/>
      <c r="B39" s="166"/>
      <c r="C39" s="167" t="s">
        <v>73</v>
      </c>
      <c r="D39" s="253"/>
      <c r="E39" s="169">
        <v>3768.514</v>
      </c>
      <c r="F39" s="170"/>
      <c r="G39" s="171">
        <f t="shared" si="0"/>
        <v>7.233671788500762</v>
      </c>
      <c r="H39" s="179"/>
      <c r="I39" s="169">
        <v>7697.925</v>
      </c>
      <c r="J39" s="170"/>
      <c r="K39" s="171">
        <f t="shared" si="1"/>
        <v>5.27776615307356</v>
      </c>
      <c r="L39" s="254"/>
      <c r="M39" s="169">
        <v>793</v>
      </c>
      <c r="N39" s="170"/>
      <c r="O39" s="171">
        <f t="shared" si="2"/>
        <v>-0.2515723270440251</v>
      </c>
      <c r="P39" s="254"/>
      <c r="Q39" s="169">
        <v>1635</v>
      </c>
      <c r="R39" s="170"/>
      <c r="S39" s="171">
        <f t="shared" si="3"/>
        <v>14.175977653631278</v>
      </c>
      <c r="T39" s="254"/>
      <c r="U39" s="169">
        <v>331</v>
      </c>
      <c r="V39" s="170"/>
      <c r="W39" s="171">
        <f t="shared" si="4"/>
        <v>23.97003745318351</v>
      </c>
      <c r="X39" s="254"/>
      <c r="Y39" s="182">
        <v>674.108</v>
      </c>
      <c r="Z39" s="240"/>
      <c r="AA39" s="171">
        <f t="shared" si="5"/>
        <v>5.51204272396586</v>
      </c>
      <c r="AB39" s="254"/>
      <c r="AC39" s="169">
        <v>128.344</v>
      </c>
      <c r="AD39" s="170"/>
      <c r="AE39" s="213">
        <f t="shared" si="6"/>
        <v>5.816685767052232</v>
      </c>
      <c r="AG39" s="198"/>
    </row>
    <row r="40" spans="1:33" s="127" customFormat="1" ht="15" customHeight="1">
      <c r="A40" s="120"/>
      <c r="B40" s="166"/>
      <c r="C40" s="167" t="s">
        <v>74</v>
      </c>
      <c r="D40" s="179"/>
      <c r="E40" s="169">
        <v>3452.347</v>
      </c>
      <c r="F40" s="170"/>
      <c r="G40" s="171">
        <f t="shared" si="0"/>
        <v>1.854858433911799</v>
      </c>
      <c r="H40" s="179"/>
      <c r="I40" s="169">
        <v>7200.351</v>
      </c>
      <c r="J40" s="170"/>
      <c r="K40" s="171">
        <f t="shared" si="1"/>
        <v>0.5830459056803239</v>
      </c>
      <c r="L40" s="254"/>
      <c r="M40" s="169">
        <v>739</v>
      </c>
      <c r="N40" s="170"/>
      <c r="O40" s="171">
        <f t="shared" si="2"/>
        <v>-2.763157894736845</v>
      </c>
      <c r="P40" s="254"/>
      <c r="Q40" s="169">
        <v>1664</v>
      </c>
      <c r="R40" s="170"/>
      <c r="S40" s="171">
        <f t="shared" si="3"/>
        <v>13.27433628318584</v>
      </c>
      <c r="T40" s="254"/>
      <c r="U40" s="169">
        <v>342</v>
      </c>
      <c r="V40" s="170"/>
      <c r="W40" s="171">
        <f t="shared" si="4"/>
        <v>20.848056537102465</v>
      </c>
      <c r="X40" s="254"/>
      <c r="Y40" s="182">
        <v>639.683</v>
      </c>
      <c r="Z40" s="240"/>
      <c r="AA40" s="171">
        <f t="shared" si="5"/>
        <v>1.8627833467359745</v>
      </c>
      <c r="AB40" s="254"/>
      <c r="AC40" s="169">
        <v>121.425</v>
      </c>
      <c r="AD40" s="170"/>
      <c r="AE40" s="213">
        <f t="shared" si="6"/>
        <v>4.39683262975985</v>
      </c>
      <c r="AG40" s="198"/>
    </row>
    <row r="41" spans="1:33" s="127" customFormat="1" ht="15" customHeight="1">
      <c r="A41" s="120"/>
      <c r="B41" s="166"/>
      <c r="C41" s="199" t="s">
        <v>75</v>
      </c>
      <c r="D41" s="253"/>
      <c r="E41" s="169">
        <v>3707.317</v>
      </c>
      <c r="F41" s="170"/>
      <c r="G41" s="246">
        <f t="shared" si="0"/>
        <v>3.4995894709130004</v>
      </c>
      <c r="H41" s="179"/>
      <c r="I41" s="169">
        <v>7758.421</v>
      </c>
      <c r="J41" s="170"/>
      <c r="K41" s="171">
        <f t="shared" si="1"/>
        <v>4.704680131603856</v>
      </c>
      <c r="L41" s="254"/>
      <c r="M41" s="169">
        <v>781</v>
      </c>
      <c r="N41" s="170"/>
      <c r="O41" s="171">
        <f t="shared" si="2"/>
        <v>-4.8721071863580985</v>
      </c>
      <c r="P41" s="254"/>
      <c r="Q41" s="169">
        <v>1690</v>
      </c>
      <c r="R41" s="170"/>
      <c r="S41" s="171">
        <f t="shared" si="3"/>
        <v>5.034182722187697</v>
      </c>
      <c r="T41" s="254"/>
      <c r="U41" s="169">
        <v>346</v>
      </c>
      <c r="V41" s="170"/>
      <c r="W41" s="171">
        <f t="shared" si="4"/>
        <v>5.487804878048785</v>
      </c>
      <c r="X41" s="254"/>
      <c r="Y41" s="182">
        <v>658.085</v>
      </c>
      <c r="Z41" s="240"/>
      <c r="AA41" s="171">
        <f t="shared" si="5"/>
        <v>0.18420551855375944</v>
      </c>
      <c r="AB41" s="254"/>
      <c r="AC41" s="169">
        <v>135.636</v>
      </c>
      <c r="AD41" s="170"/>
      <c r="AE41" s="213">
        <f t="shared" si="6"/>
        <v>3.3338412311443077</v>
      </c>
      <c r="AG41" s="198"/>
    </row>
    <row r="42" spans="1:33" s="127" customFormat="1" ht="15" customHeight="1">
      <c r="A42" s="120"/>
      <c r="B42" s="166"/>
      <c r="C42" s="167" t="s">
        <v>76</v>
      </c>
      <c r="D42" s="255"/>
      <c r="E42" s="256">
        <v>4210.815</v>
      </c>
      <c r="F42" s="257"/>
      <c r="G42" s="258">
        <f>(E42/E30-1)*100</f>
        <v>8.351317628949761</v>
      </c>
      <c r="H42" s="259"/>
      <c r="I42" s="260">
        <v>8778.363</v>
      </c>
      <c r="J42" s="257"/>
      <c r="K42" s="261">
        <f>(I42/I30-1)*100</f>
        <v>8.797240347804603</v>
      </c>
      <c r="L42" s="262"/>
      <c r="M42" s="260">
        <v>843</v>
      </c>
      <c r="N42" s="257"/>
      <c r="O42" s="261">
        <f>(M42/M30-1)*100</f>
        <v>1.5662650602409567</v>
      </c>
      <c r="P42" s="262"/>
      <c r="Q42" s="260">
        <v>1748</v>
      </c>
      <c r="R42" s="257"/>
      <c r="S42" s="261">
        <f>(Q42/Q30-1)*100</f>
        <v>8.977556109725683</v>
      </c>
      <c r="T42" s="262"/>
      <c r="U42" s="260">
        <v>365</v>
      </c>
      <c r="V42" s="257"/>
      <c r="W42" s="261">
        <f>(U42/U30-1)*100</f>
        <v>15.506329113924044</v>
      </c>
      <c r="X42" s="262"/>
      <c r="Y42" s="263">
        <v>758.504</v>
      </c>
      <c r="Z42" s="264"/>
      <c r="AA42" s="261">
        <f>(Y42/Y30-1)*100</f>
        <v>8.551711701912978</v>
      </c>
      <c r="AB42" s="262"/>
      <c r="AC42" s="256">
        <v>149.179</v>
      </c>
      <c r="AD42" s="257"/>
      <c r="AE42" s="265">
        <f>(AC42/AC30-1)*100</f>
        <v>-16.692820166302745</v>
      </c>
      <c r="AG42" s="198"/>
    </row>
    <row r="43" spans="1:33" s="127" customFormat="1" ht="15" customHeight="1">
      <c r="A43" s="120"/>
      <c r="B43" s="166"/>
      <c r="C43" s="167" t="s">
        <v>77</v>
      </c>
      <c r="D43" s="179"/>
      <c r="E43" s="169"/>
      <c r="F43" s="170"/>
      <c r="G43" s="171"/>
      <c r="H43" s="179"/>
      <c r="I43" s="169"/>
      <c r="J43" s="170"/>
      <c r="K43" s="171"/>
      <c r="L43" s="254"/>
      <c r="M43" s="169"/>
      <c r="N43" s="170"/>
      <c r="O43" s="171"/>
      <c r="P43" s="254"/>
      <c r="Q43" s="169"/>
      <c r="R43" s="170"/>
      <c r="S43" s="171"/>
      <c r="T43" s="254"/>
      <c r="U43" s="169"/>
      <c r="V43" s="170"/>
      <c r="W43" s="171"/>
      <c r="X43" s="254"/>
      <c r="Y43" s="182"/>
      <c r="Z43" s="240"/>
      <c r="AA43" s="171"/>
      <c r="AB43" s="254"/>
      <c r="AC43" s="169"/>
      <c r="AD43" s="170"/>
      <c r="AE43" s="213"/>
      <c r="AG43" s="198"/>
    </row>
    <row r="44" spans="1:33" s="127" customFormat="1" ht="15" customHeight="1">
      <c r="A44" s="120"/>
      <c r="B44" s="166"/>
      <c r="C44" s="199" t="s">
        <v>78</v>
      </c>
      <c r="D44" s="200"/>
      <c r="E44" s="215"/>
      <c r="F44" s="216"/>
      <c r="G44" s="219"/>
      <c r="H44" s="214"/>
      <c r="I44" s="215"/>
      <c r="J44" s="216"/>
      <c r="K44" s="219"/>
      <c r="L44" s="266"/>
      <c r="M44" s="215"/>
      <c r="N44" s="216"/>
      <c r="O44" s="219"/>
      <c r="P44" s="266"/>
      <c r="Q44" s="215"/>
      <c r="R44" s="216"/>
      <c r="S44" s="219"/>
      <c r="T44" s="266"/>
      <c r="U44" s="215"/>
      <c r="V44" s="216"/>
      <c r="W44" s="219"/>
      <c r="X44" s="266"/>
      <c r="Y44" s="267"/>
      <c r="Z44" s="268"/>
      <c r="AA44" s="219"/>
      <c r="AB44" s="266"/>
      <c r="AC44" s="215"/>
      <c r="AD44" s="216"/>
      <c r="AE44" s="221"/>
      <c r="AG44" s="198"/>
    </row>
    <row r="45" spans="1:33" s="127" customFormat="1" ht="15" customHeight="1">
      <c r="A45" s="120"/>
      <c r="B45" s="166"/>
      <c r="C45" s="167" t="s">
        <v>124</v>
      </c>
      <c r="D45" s="179"/>
      <c r="E45" s="169"/>
      <c r="F45" s="170"/>
      <c r="G45" s="171"/>
      <c r="H45" s="179"/>
      <c r="I45" s="169"/>
      <c r="J45" s="170"/>
      <c r="K45" s="171"/>
      <c r="L45" s="254"/>
      <c r="M45" s="169"/>
      <c r="N45" s="170"/>
      <c r="O45" s="171"/>
      <c r="P45" s="254"/>
      <c r="Q45" s="169"/>
      <c r="R45" s="170"/>
      <c r="S45" s="171"/>
      <c r="T45" s="254"/>
      <c r="U45" s="169"/>
      <c r="V45" s="170"/>
      <c r="W45" s="171"/>
      <c r="X45" s="254"/>
      <c r="Y45" s="182"/>
      <c r="Z45" s="240"/>
      <c r="AA45" s="171"/>
      <c r="AB45" s="254"/>
      <c r="AC45" s="169"/>
      <c r="AD45" s="170"/>
      <c r="AE45" s="213"/>
      <c r="AG45" s="198"/>
    </row>
    <row r="46" spans="1:33" s="127" customFormat="1" ht="15" customHeight="1">
      <c r="A46" s="120"/>
      <c r="B46" s="166"/>
      <c r="C46" s="167" t="s">
        <v>79</v>
      </c>
      <c r="D46" s="179"/>
      <c r="E46" s="169"/>
      <c r="F46" s="170"/>
      <c r="G46" s="171"/>
      <c r="H46" s="179"/>
      <c r="I46" s="169"/>
      <c r="J46" s="170"/>
      <c r="K46" s="171"/>
      <c r="L46" s="254"/>
      <c r="M46" s="169"/>
      <c r="N46" s="170"/>
      <c r="O46" s="171"/>
      <c r="P46" s="254"/>
      <c r="Q46" s="169"/>
      <c r="R46" s="170"/>
      <c r="S46" s="171"/>
      <c r="T46" s="254"/>
      <c r="U46" s="169"/>
      <c r="V46" s="170"/>
      <c r="W46" s="171"/>
      <c r="X46" s="254"/>
      <c r="Y46" s="182"/>
      <c r="Z46" s="240"/>
      <c r="AA46" s="171"/>
      <c r="AB46" s="254"/>
      <c r="AC46" s="169"/>
      <c r="AD46" s="170"/>
      <c r="AE46" s="213"/>
      <c r="AG46" s="198"/>
    </row>
    <row r="47" spans="1:33" s="127" customFormat="1" ht="15" customHeight="1" thickBot="1">
      <c r="A47" s="120"/>
      <c r="B47" s="227"/>
      <c r="C47" s="228" t="s">
        <v>80</v>
      </c>
      <c r="D47" s="269"/>
      <c r="E47" s="233"/>
      <c r="F47" s="231"/>
      <c r="G47" s="270"/>
      <c r="H47" s="229"/>
      <c r="I47" s="233"/>
      <c r="J47" s="231"/>
      <c r="K47" s="270"/>
      <c r="L47" s="229"/>
      <c r="M47" s="271"/>
      <c r="N47" s="231"/>
      <c r="O47" s="270"/>
      <c r="P47" s="229"/>
      <c r="Q47" s="233"/>
      <c r="R47" s="231"/>
      <c r="S47" s="270"/>
      <c r="T47" s="229"/>
      <c r="U47" s="233"/>
      <c r="V47" s="231"/>
      <c r="W47" s="270"/>
      <c r="X47" s="229"/>
      <c r="Y47" s="233"/>
      <c r="Z47" s="272"/>
      <c r="AA47" s="270"/>
      <c r="AB47" s="229"/>
      <c r="AC47" s="233"/>
      <c r="AD47" s="231"/>
      <c r="AE47" s="236"/>
      <c r="AG47" s="198"/>
    </row>
    <row r="48" spans="1:33" s="127" customFormat="1" ht="15" customHeight="1">
      <c r="A48" s="120"/>
      <c r="B48" s="273"/>
      <c r="C48" s="274" t="s">
        <v>83</v>
      </c>
      <c r="D48" s="275"/>
      <c r="E48" s="274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6"/>
      <c r="R48" s="274"/>
      <c r="S48" s="276" t="s">
        <v>84</v>
      </c>
      <c r="T48" s="274" t="s">
        <v>85</v>
      </c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G48" s="120"/>
    </row>
    <row r="49" spans="1:33" s="127" customFormat="1" ht="15" customHeight="1">
      <c r="A49" s="120"/>
      <c r="B49" s="273"/>
      <c r="C49" s="274" t="s">
        <v>125</v>
      </c>
      <c r="D49" s="275"/>
      <c r="E49" s="274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 t="s">
        <v>126</v>
      </c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G49" s="120"/>
    </row>
    <row r="50" spans="1:33" s="127" customFormat="1" ht="15" customHeight="1">
      <c r="A50" s="120"/>
      <c r="B50" s="273"/>
      <c r="C50" s="274" t="s">
        <v>127</v>
      </c>
      <c r="D50" s="275"/>
      <c r="E50" s="274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 t="s">
        <v>86</v>
      </c>
      <c r="X50" s="275"/>
      <c r="Y50" s="275"/>
      <c r="Z50" s="275"/>
      <c r="AA50" s="275"/>
      <c r="AB50" s="275"/>
      <c r="AC50" s="275"/>
      <c r="AD50" s="275"/>
      <c r="AE50" s="275"/>
      <c r="AG50" s="120"/>
    </row>
    <row r="51" spans="1:33" s="127" customFormat="1" ht="15" customHeight="1">
      <c r="A51" s="120"/>
      <c r="B51" s="273"/>
      <c r="C51" s="274" t="s">
        <v>87</v>
      </c>
      <c r="D51" s="275"/>
      <c r="E51" s="274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 t="s">
        <v>128</v>
      </c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G51" s="120"/>
    </row>
    <row r="52" spans="1:33" s="127" customFormat="1" ht="15" customHeight="1">
      <c r="A52" s="120"/>
      <c r="B52" s="273"/>
      <c r="C52" s="274" t="s">
        <v>88</v>
      </c>
      <c r="D52" s="275"/>
      <c r="E52" s="274"/>
      <c r="F52" s="275"/>
      <c r="G52" s="275"/>
      <c r="H52" s="275"/>
      <c r="I52" s="277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 t="s">
        <v>89</v>
      </c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G52" s="120"/>
    </row>
    <row r="53" spans="1:33" s="127" customFormat="1" ht="15" customHeight="1">
      <c r="A53" s="120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5"/>
      <c r="T53" s="275" t="s">
        <v>90</v>
      </c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G53" s="120"/>
    </row>
    <row r="54" spans="1:33" s="127" customFormat="1" ht="13.5" customHeight="1">
      <c r="A54" s="120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120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G54" s="120"/>
    </row>
    <row r="55" spans="1:33" s="127" customFormat="1" ht="13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273"/>
      <c r="T55" s="273"/>
      <c r="U55" s="120"/>
      <c r="V55" s="120"/>
      <c r="W55" s="120"/>
      <c r="X55" s="273"/>
      <c r="Y55" s="273"/>
      <c r="Z55" s="273"/>
      <c r="AA55" s="273"/>
      <c r="AB55" s="273"/>
      <c r="AC55" s="273"/>
      <c r="AD55" s="273"/>
      <c r="AE55" s="273"/>
      <c r="AG55" s="120"/>
    </row>
    <row r="56" spans="1:33" s="127" customFormat="1" ht="13.5" customHeight="1">
      <c r="A56" s="120"/>
      <c r="B56" s="120"/>
      <c r="C56" s="120"/>
      <c r="D56" s="120"/>
      <c r="E56" s="120"/>
      <c r="F56" s="120"/>
      <c r="G56" s="120"/>
      <c r="H56" s="120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G56" s="120"/>
    </row>
    <row r="57" spans="1:33" s="127" customFormat="1" ht="13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G57" s="120"/>
    </row>
    <row r="58" spans="1:33" s="127" customFormat="1" ht="13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G58" s="120"/>
    </row>
    <row r="59" spans="1:33" s="127" customFormat="1" ht="13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G59" s="120"/>
    </row>
    <row r="60" spans="1:33" s="127" customFormat="1" ht="13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G60" s="120"/>
    </row>
    <row r="61" spans="1:33" s="127" customFormat="1" ht="13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G61" s="120"/>
    </row>
    <row r="62" spans="1:33" s="127" customFormat="1" ht="13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G62" s="120"/>
    </row>
    <row r="63" spans="1:33" s="127" customFormat="1" ht="13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G63" s="120"/>
    </row>
    <row r="64" spans="1:33" s="127" customFormat="1" ht="13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G64" s="120"/>
    </row>
    <row r="65" spans="1:33" s="127" customFormat="1" ht="13.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G65" s="120"/>
    </row>
    <row r="66" spans="1:33" s="127" customFormat="1" ht="13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G66" s="120"/>
    </row>
    <row r="67" spans="1:33" s="127" customFormat="1" ht="13.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G67" s="120"/>
    </row>
    <row r="68" spans="1:33" s="127" customFormat="1" ht="13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G68" s="120"/>
    </row>
    <row r="69" spans="1:33" s="127" customFormat="1" ht="13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G69" s="120"/>
    </row>
    <row r="70" spans="1:33" s="127" customFormat="1" ht="13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G70" s="120"/>
    </row>
    <row r="71" spans="1:33" s="127" customFormat="1" ht="13.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G71" s="120"/>
    </row>
    <row r="72" spans="1:33" s="127" customFormat="1" ht="13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G72" s="120"/>
    </row>
    <row r="73" spans="1:33" s="127" customFormat="1" ht="13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G73" s="120"/>
    </row>
    <row r="74" spans="1:33" s="127" customFormat="1" ht="13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G74" s="120"/>
    </row>
    <row r="75" spans="1:33" s="127" customFormat="1" ht="13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G75" s="120"/>
    </row>
    <row r="76" spans="1:33" s="127" customFormat="1" ht="13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G76" s="120"/>
    </row>
    <row r="77" spans="1:33" s="127" customFormat="1" ht="13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G77" s="120"/>
    </row>
    <row r="78" spans="1:33" s="127" customFormat="1" ht="13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G78" s="120"/>
    </row>
    <row r="79" spans="1:33" s="127" customFormat="1" ht="13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G79" s="120"/>
    </row>
    <row r="80" spans="1:33" s="127" customFormat="1" ht="13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G80" s="12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2013-01-04T02:45:44Z</dcterms:modified>
  <cp:category/>
  <cp:version/>
  <cp:contentType/>
  <cp:contentStatus/>
</cp:coreProperties>
</file>