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73BBD6EF-1F40-44C1-9590-5FA5BB32CCD2}" xr6:coauthVersionLast="36" xr6:coauthVersionMax="36" xr10:uidLastSave="{00000000-0000-0000-0000-000000000000}"/>
  <bookViews>
    <workbookView xWindow="0" yWindow="0" windowWidth="28800" windowHeight="1303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616" i="3"/>
  <c r="AY417" i="3"/>
  <c r="AY235"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<sst xmlns="http://schemas.openxmlformats.org/spreadsheetml/2006/main" count="2313" uniqueCount="682">
  <si>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</si>
  <si>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</si>
  <si>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</si>
  <si>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</si>
  <si>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</si>
  <si>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</si>
  <si>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</si>
  <si>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</si>
  <si>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</si>
  <si>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</si>
  <si>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</si>
  <si>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</si>
  <si>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</si>
  <si>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</si>
  <si>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</si>
  <si>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</si>
  <si>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</si>
  <si>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</si>
  <si>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</si>
  <si>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</si>
  <si>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</si>
  <si>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</si>
  <si>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</si>
  <si>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</si>
  <si>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</si>
  <si>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</si>
  <si>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</si>
  <si>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</si>
  <si>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</si>
  <si>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</si>
  <si>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</si>
  <si>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</si>
  <si>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</si>
  <si>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</si>
  <si>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</si>
  <si>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</si>
  <si>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</si>
  <si>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</si>
  <si>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</si>
  <si>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</si>
  <si>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</si>
  <si>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</si>
  <si>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</si>
  <si>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</si>
  <si>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</si>
  <si>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</si>
  <si>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</si>
  <si>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</si>
  <si>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</si>
  <si>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</si>
  <si>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</si>
  <si>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</si>
  <si>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</si>
  <si>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</si>
  <si>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</si>
  <si>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</si>
  <si>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</si>
  <si>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</si>
  <si>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</si>
  <si>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</si>
  <si>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</si>
  <si>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</si>
  <si>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</si>
  <si>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</si>
  <si>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</si>
  <si>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</si>
  <si>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</si>
  <si>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</si>
  <si>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</si>
  <si>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</si>
  <si>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</si>
  <si>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</si>
  <si>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</si>
  <si>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</si>
  <si>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</si>
  <si>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</si>
  <si>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</si>
  <si>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</si>
  <si>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</si>
  <si>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</si>
  <si>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</si>
  <si>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</si>
  <si>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</si>
  <si>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</si>
  <si>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</si>
  <si>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</si>
  <si>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</si>
  <si>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</si>
  <si>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</si>
  <si>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</si>
  <si>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</si>
  <si>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</si>
  <si>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</si>
  <si>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</si>
  <si>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</si>
  <si>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</si>
  <si>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</si>
  <si>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</si>
  <si>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</si>
  <si>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</si>
  <si>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</si>
  <si>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</si>
  <si>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</si>
  <si>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</si>
  <si>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</si>
  <si>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</si>
  <si>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</si>
  <si>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</si>
  <si>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</si>
  <si>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</si>
  <si>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</si>
  <si>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</si>
  <si>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</si>
  <si>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</si>
  <si>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</si>
  <si>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</si>
  <si>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</si>
  <si>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</si>
  <si>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</si>
  <si>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</si>
  <si>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</si>
  <si>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</si>
  <si>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</si>
  <si>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</si>
  <si>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</si>
  <si>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</si>
  <si>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</si>
  <si>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</si>
  <si>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</si>
  <si>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</si>
  <si>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</si>
  <si>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</si>
  <si>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</si>
  <si>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</si>
  <si>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</si>
  <si>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</si>
  <si>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</si>
  <si>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</si>
  <si>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</si>
  <si>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</si>
  <si>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</si>
  <si>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</si>
  <si>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</si>
  <si>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</si>
  <si>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</si>
  <si>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</si>
  <si>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</si>
  <si>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</si>
  <si>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</si>
  <si>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</si>
  <si>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</si>
  <si>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</si>
  <si>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</si>
  <si>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</si>
  <si>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</si>
  <si>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</si>
  <si>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</si>
  <si>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</si>
  <si>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</si>
  <si>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</si>
  <si>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</si>
  <si>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</si>
  <si>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</si>
  <si>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</si>
  <si>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</si>
  <si>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</si>
  <si>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</si>
  <si>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</si>
  <si>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</si>
  <si>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</si>
  <si>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</si>
  <si>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</si>
  <si>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</si>
  <si>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</si>
  <si>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</si>
  <si>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</si>
  <si>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</si>
  <si>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</si>
  <si>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</si>
  <si>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</si>
  <si>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</si>
  <si>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</si>
  <si>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</si>
  <si>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</si>
  <si>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</si>
  <si>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</si>
  <si>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</si>
  <si>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</si>
  <si>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</si>
  <si>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</si>
  <si>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</si>
  <si>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</si>
  <si>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</si>
  <si>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</si>
  <si>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</si>
  <si>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</si>
  <si>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</si>
  <si>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</si>
  <si>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</si>
  <si>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</si>
  <si>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</si>
  <si>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</si>
  <si>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</si>
  <si>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</si>
  <si>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</si>
  <si>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</si>
  <si>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</si>
  <si>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</si>
  <si>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</si>
  <si>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</si>
  <si>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</si>
  <si>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</si>
  <si>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</si>
  <si>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</si>
  <si>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</si>
  <si>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</si>
  <si>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</si>
  <si>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</si>
  <si>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</si>
  <si>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</si>
  <si>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</si>
  <si>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</si>
  <si>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</si>
  <si>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</si>
  <si>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</si>
  <si>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</si>
  <si>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</si>
  <si>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</si>
  <si>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</si>
  <si>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</si>
  <si>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</si>
  <si>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</si>
  <si>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</si>
  <si>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</si>
  <si>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</si>
  <si>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</si>
  <si>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</si>
  <si>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</si>
  <si>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</si>
  <si>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</si>
  <si>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</si>
  <si>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</si>
  <si>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</si>
  <si>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</si>
  <si>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</si>
  <si>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</si>
  <si>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</si>
  <si>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</si>
  <si>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</si>
  <si>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</si>
  <si>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</si>
  <si>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</si>
  <si>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</si>
  <si>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</si>
  <si>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</si>
  <si>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</si>
  <si>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</si>
  <si>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</si>
  <si>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</si>
  <si>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</si>
  <si>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</si>
  <si>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</si>
  <si>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</si>
  <si>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</si>
  <si>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</si>
  <si>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</si>
  <si>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</si>
  <si>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</si>
  <si>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</si>
  <si>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</si>
  <si>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</si>
  <si>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</si>
  <si>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</si>
  <si>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</si>
  <si>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</si>
  <si>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</si>
  <si>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</si>
  <si>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</si>
  <si>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</si>
  <si>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</si>
  <si>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</si>
  <si>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</si>
  <si>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</si>
  <si>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</si>
  <si>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</si>
  <si>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</si>
  <si>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</si>
  <si>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</si>
  <si>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</si>
  <si>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</si>
  <si>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</si>
  <si>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</si>
  <si>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</si>
  <si>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</si>
  <si>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</si>
  <si>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</si>
  <si>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</si>
  <si>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</si>
  <si>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</si>
  <si>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</si>
  <si>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</si>
  <si>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</si>
  <si>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</si>
  <si>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</si>
  <si>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</si>
  <si>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</si>
  <si>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</si>
  <si>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</si>
  <si>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</si>
  <si>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</si>
  <si>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</si>
  <si>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</si>
  <si>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</si>
  <si>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</si>
  <si>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</si>
  <si>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</si>
  <si>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</si>
  <si>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</si>
  <si>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</si>
  <si>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</si>
  <si>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</si>
  <si>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</si>
  <si>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</si>
  <si>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</si>
  <si>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</si>
  <si>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</si>
  <si>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</si>
  <si>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</si>
  <si>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</si>
  <si>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</si>
  <si>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</si>
  <si>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</si>
  <si>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</si>
  <si>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</si>
  <si>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</si>
  <si>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</si>
  <si>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</si>
  <si>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</si>
  <si>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</si>
  <si>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</si>
  <si>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</si>
  <si>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</si>
  <si>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</si>
  <si>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</si>
  <si>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</si>
  <si>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</si>
  <si>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</si>
  <si>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</si>
  <si>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</si>
  <si>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</si>
  <si>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</si>
  <si>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</si>
  <si>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</si>
  <si>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</si>
  <si>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</si>
  <si>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</si>
  <si>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</si>
  <si>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</si>
  <si>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</si>
  <si>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</si>
  <si>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</si>
  <si>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</si>
  <si>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</si>
  <si>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</si>
  <si>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</si>
  <si>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</si>
  <si>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</si>
  <si>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</si>
  <si>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</si>
  <si>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</si>
  <si>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</si>
  <si>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</si>
  <si>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</si>
  <si>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</si>
  <si>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</si>
  <si>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</si>
  <si>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</si>
  <si>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</si>
  <si>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</si>
  <si>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</si>
  <si>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</si>
  <si>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</si>
  <si>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</si>
  <si>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</si>
  <si>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</si>
  <si>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</si>
  <si>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</si>
  <si>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</si>
  <si>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</si>
  <si>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</si>
  <si>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</si>
  <si>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</si>
  <si>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</si>
  <si>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</si>
  <si>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</si>
  <si>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</si>
  <si>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</si>
  <si>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</si>
  <si>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</si>
  <si>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</si>
  <si>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</si>
  <si>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</si>
  <si>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</si>
  <si>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</si>
  <si>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</si>
  <si>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</si>
  <si>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</si>
  <si>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</si>
  <si>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</si>
  <si>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</si>
  <si>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</si>
  <si>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</si>
  <si>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</si>
  <si>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</si>
  <si>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</si>
  <si>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</si>
  <si>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</si>
  <si>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</si>
  <si>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</si>
  <si>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</si>
  <si>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</si>
  <si>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</si>
  <si>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</si>
  <si>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</si>
  <si>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</si>
  <si>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</si>
  <si>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</si>
  <si>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</si>
  <si>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</si>
  <si>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</si>
  <si>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</si>
  <si>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</si>
  <si>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</si>
  <si>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</si>
  <si>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</si>
  <si>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</si>
  <si>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</si>
  <si>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</si>
  <si>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</si>
  <si>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</si>
  <si>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</si>
  <si>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</si>
  <si>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</si>
  <si>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</si>
  <si>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</si>
  <si>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</si>
  <si>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</si>
  <si>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</si>
  <si>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</si>
  <si>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</si>
  <si>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</si>
  <si>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</si>
  <si>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</si>
  <si>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</si>
  <si>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</si>
  <si>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</si>
  <si>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</si>
  <si>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</si>
  <si>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</si>
  <si>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</si>
  <si>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</si>
  <si>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</si>
  <si>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</si>
  <si>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</si>
  <si>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</si>
  <si>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</si>
  <si>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</si>
  <si>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</si>
  <si>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</si>
  <si>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</si>
  <si>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</si>
  <si>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</si>
  <si>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</si>
  <si>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</si>
  <si>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</si>
  <si>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</si>
  <si>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</si>
  <si>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</si>
  <si>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</si>
  <si>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</si>
  <si>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</si>
  <si>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</si>
  <si>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</si>
  <si>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</si>
  <si>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</si>
  <si>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</si>
  <si>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</si>
  <si>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</si>
  <si>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</si>
  <si>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</si>
  <si>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</si>
  <si>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</si>
  <si>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</si>
  <si>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</si>
  <si>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</si>
  <si>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</si>
  <si>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</si>
  <si>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</si>
  <si>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</si>
  <si>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</si>
  <si>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</si>
  <si>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</si>
  <si>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</si>
  <si>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</si>
  <si>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</si>
  <si>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</si>
  <si>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</si>
  <si>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</si>
  <si>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</si>
  <si>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</si>
  <si>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</si>
  <si>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</si>
  <si>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</si>
  <si>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</si>
  <si>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</si>
  <si>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</si>
  <si>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</si>
  <si>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</si>
  <si>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</si>
  <si>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</si>
  <si>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</si>
  <si>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</si>
  <si>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</si>
  <si>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</si>
  <si>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</si>
  <si>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</si>
  <si>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</si>
  <si>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</si>
  <si>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</si>
  <si>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</si>
  <si>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</si>
  <si>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</si>
  <si>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</si>
  <si>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</si>
  <si>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</si>
  <si>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</si>
  <si>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</si>
  <si>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</si>
  <si>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</si>
  <si>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</si>
  <si>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</si>
  <si>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</si>
  <si>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</si>
  <si>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</si>
  <si>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</si>
  <si>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</si>
  <si>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</si>
  <si>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</si>
  <si>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</si>
  <si>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</si>
  <si>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</si>
  <si>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</si>
  <si>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</si>
  <si>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</si>
  <si>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</si>
  <si>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</si>
  <si>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</si>
  <si>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</si>
  <si>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</si>
  <si>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</si>
  <si>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</si>
  <si>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</si>
  <si>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</si>
  <si>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</si>
  <si>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</si>
  <si>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</si>
  <si>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</si>
  <si>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</si>
  <si>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</si>
  <si>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</si>
  <si>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</si>
  <si>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</si>
  <si>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</si>
  <si>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</si>
  <si>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</si>
  <si>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</si>
  <si>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</si>
  <si>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</si>
  <si>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</si>
  <si>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</si>
  <si>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</si>
  <si>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</si>
  <si>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</si>
  <si>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</si>
  <si>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</si>
  <si>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</si>
  <si>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</si>
  <si>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</si>
  <si>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</si>
  <si>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</si>
  <si>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</si>
  <si>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</si>
  <si>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</si>
  <si>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</si>
  <si>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</si>
  <si>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</si>
  <si>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</si>
  <si>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</si>
  <si>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</si>
  <si>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</si>
  <si>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</si>
  <si>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</si>
  <si>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</si>
  <si>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</si>
  <si>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</si>
  <si>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</si>
  <si>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</si>
  <si>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</si>
  <si>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</si>
  <si>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</si>
  <si>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</si>
  <si>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</si>
  <si>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</si>
  <si>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</si>
  <si>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</si>
  <si>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</si>
  <si>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</si>
  <si>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</si>
  <si>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</si>
  <si>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</si>
  <si>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</si>
  <si>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</si>
  <si>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</si>
  <si>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</si>
  <si>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</si>
  <si>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</si>
  <si>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</si>
  <si>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</si>
  <si>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</si>
  <si>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</si>
  <si>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現場の環境変化を考慮した土木施工の安全対策の高度化に関する研究</t>
  </si>
  <si>
    <t>国土技術政策総合研究所</t>
  </si>
  <si>
    <t>室長　山下　尚</t>
  </si>
  <si>
    <t>令和2年度</t>
  </si>
  <si>
    <t>令和4年度</t>
  </si>
  <si>
    <t>社会資本マネジメント研究センター社会資本施工高度化研究室</t>
  </si>
  <si>
    <t>-</t>
  </si>
  <si>
    <t>建設工事従業者の安全及び健康の確保に関する基本的な計画（平成２９年６月閣議決定）
経済財政運営と改革の基本方針２０１９（令和元年６月閣議決定）</t>
  </si>
  <si>
    <t>全産業での死亡災害の１／３を占める建設業において、その建設現場をとりまく各種環境の変化（就業者の高齢化・多国籍化、猛暑日の増加など）が進み、災害発生のリスクが上昇している。この環境変化に対応出来るよう、リスクアセスメント手法を適用した安全対策の導入促進に向けた検討を行う。</t>
  </si>
  <si>
    <t xml:space="preserve">本研究は、建設現場の安全確保に関する現状分析として、担い手の変化（外国人労働者数、年齢と経験年数、現場での編成実態）、自然環境の変化（気温・湿度、時間帯）、工事形態（工種や規模、契約の重層構造）の各種変化の把握を統計データの活用と現場ヒアリングを通じて行う。当該調査の整理結果を踏まえ、事故の多い具体作業を選定し、リスクアセスメントプロセスの実施例の作成及び、実現場の体制・規模に応じて安全対策を効果的に検討する手法の提案を行う。
</t>
  </si>
  <si>
    <t>試験研究費</t>
  </si>
  <si>
    <t>職員旅費</t>
  </si>
  <si>
    <t>令和４年度までに土木施工の安全対策に関するマニュアル等へ１件反映又は策定する。</t>
  </si>
  <si>
    <t>土木施工の安全対策に関するマニュアル等への反映・策定数</t>
  </si>
  <si>
    <t>件</t>
  </si>
  <si>
    <t>国土技術政策総合研究所調べ</t>
  </si>
  <si>
    <t>現場の環境変化を考慮した土木施工の安全対策の高度化に関する研究項目の終了件数</t>
  </si>
  <si>
    <t>執行額（百万円）／　現場の環境変化を考慮した土木施工の安全対策の高度化に関する研究項目　　　　　　</t>
    <phoneticPr fontId="5"/>
  </si>
  <si>
    <t>百万円/件</t>
  </si>
  <si>
    <t>11 ICTの利活用及び技術研究開発の推進</t>
  </si>
  <si>
    <t>41 技術研究開発を推進する</t>
  </si>
  <si>
    <t>目標を達成した技術研究開発課題の割合</t>
  </si>
  <si>
    <t>－</t>
  </si>
  <si>
    <t>新32</t>
  </si>
  <si>
    <t>○</t>
  </si>
  <si>
    <t>-</t>
    <phoneticPr fontId="5"/>
  </si>
  <si>
    <t>国交</t>
    <rPh sb="0" eb="2">
      <t>コッコウ</t>
    </rPh>
    <phoneticPr fontId="5"/>
  </si>
  <si>
    <t>国土交通省</t>
    <phoneticPr fontId="5"/>
  </si>
  <si>
    <t>-</t>
    <phoneticPr fontId="5"/>
  </si>
  <si>
    <t>国土交通省が実施している技術研究開発課題を効果的・効率的に推進することに資する。</t>
  </si>
  <si>
    <t>1百万円/1</t>
    <rPh sb="1" eb="3">
      <t>ヒャクマン</t>
    </rPh>
    <rPh sb="3" eb="4">
      <t>エン</t>
    </rPh>
    <phoneticPr fontId="5"/>
  </si>
  <si>
    <t>建設業は、労働災害一件当たりの労働損失が大きい産業であり、人口減少局面に移行する中、若手入職者が減少し、慢性化する人手不足の中で、就業者構成は、高齢化と多国籍化が進みつつある。この変化に対しても、事故防止効果を維持・向上するような安全対策の検討が効果的に実施可能となる研究は、国民や社会のニーズを的確に反映している。</t>
    <phoneticPr fontId="5"/>
  </si>
  <si>
    <t>建設工事従業者の安全及び健康の確保に関する法律及びそれに基づく基本計画（閣議決定）においても、政府（国）が総合的かつ計画的に講ずべき施策として、リスクアセスメント等の基礎情報となる災害事例の分析の充実等を通じ、建設業者の活動に対する支援を効果的に実施するとされており、国自らが実施する必要がある。</t>
    <phoneticPr fontId="5"/>
  </si>
  <si>
    <t>経済財政運営と改革の基本方針２０１９において、新・担い手３法も踏まえ、現場の担い手を確保するため、就業者の処遇改善を進めるとしている。また、新・担い手３法の審議における付帯決議(令和元年6月5日)において、“建設業は、労働災害による死亡者数が全産業中最も多いことを踏まえ、墜落・転落、交通事故、熱中症等に係る安全対策が適切に行われるよう、事業者等に対する指導を徹底し、好事例の収集、周知等を通じ、その取組を支援すること”とされている。これらに資する本事業の必要性及び優先度は高い。</t>
    <phoneticPr fontId="5"/>
  </si>
  <si>
    <t>‐</t>
  </si>
  <si>
    <t>事業に必要な経費のみ支出している。</t>
    <rPh sb="0" eb="2">
      <t>ジギョウ</t>
    </rPh>
    <rPh sb="3" eb="5">
      <t>ヒツヨウ</t>
    </rPh>
    <rPh sb="6" eb="8">
      <t>ケイヒ</t>
    </rPh>
    <rPh sb="10" eb="12">
      <t>シシュツ</t>
    </rPh>
    <phoneticPr fontId="5"/>
  </si>
  <si>
    <t>R2に実施予定の現地調査が、新型コロナウィルスの影響により実施出来なかったため、繰り越している。</t>
    <rPh sb="3" eb="5">
      <t>ジッシ</t>
    </rPh>
    <rPh sb="5" eb="7">
      <t>ヨテイ</t>
    </rPh>
    <rPh sb="8" eb="10">
      <t>ゲンチ</t>
    </rPh>
    <rPh sb="10" eb="12">
      <t>チョウサ</t>
    </rPh>
    <rPh sb="14" eb="16">
      <t>シンガタ</t>
    </rPh>
    <rPh sb="24" eb="26">
      <t>エイキョウ</t>
    </rPh>
    <rPh sb="29" eb="33">
      <t>ジッシデキ</t>
    </rPh>
    <rPh sb="40" eb="41">
      <t>ク</t>
    </rPh>
    <rPh sb="42" eb="43">
      <t>コ</t>
    </rPh>
    <phoneticPr fontId="5"/>
  </si>
  <si>
    <t>類似業務等を参考してコスト水準の妥当性を確認している。</t>
    <rPh sb="0" eb="2">
      <t>ルイジ</t>
    </rPh>
    <rPh sb="2" eb="5">
      <t>ギョウムトウ</t>
    </rPh>
    <rPh sb="6" eb="8">
      <t>サンコウ</t>
    </rPh>
    <rPh sb="13" eb="15">
      <t>スイジュン</t>
    </rPh>
    <rPh sb="16" eb="19">
      <t>ダトウセイ</t>
    </rPh>
    <rPh sb="20" eb="22">
      <t>カクニン</t>
    </rPh>
    <phoneticPr fontId="5"/>
  </si>
  <si>
    <t>施工会社の団体に存在する安全施策の件等WGに協力頂き、必要な情報の収集や現地調査の調整等について効率化を図っている。</t>
    <rPh sb="0" eb="2">
      <t>セコウ</t>
    </rPh>
    <rPh sb="2" eb="4">
      <t>ガイシャ</t>
    </rPh>
    <rPh sb="5" eb="7">
      <t>ダンタイ</t>
    </rPh>
    <rPh sb="8" eb="10">
      <t>ソンザイ</t>
    </rPh>
    <rPh sb="12" eb="14">
      <t>アンゼン</t>
    </rPh>
    <rPh sb="14" eb="16">
      <t>シサク</t>
    </rPh>
    <rPh sb="17" eb="19">
      <t>ケントウ</t>
    </rPh>
    <rPh sb="22" eb="24">
      <t>キョウリョク</t>
    </rPh>
    <rPh sb="24" eb="25">
      <t>イタダ</t>
    </rPh>
    <rPh sb="27" eb="29">
      <t>ヒツヨウ</t>
    </rPh>
    <rPh sb="30" eb="32">
      <t>ジョウホウ</t>
    </rPh>
    <rPh sb="33" eb="35">
      <t>シュウシュウ</t>
    </rPh>
    <rPh sb="36" eb="38">
      <t>ゲンチ</t>
    </rPh>
    <rPh sb="38" eb="40">
      <t>チョウサ</t>
    </rPh>
    <rPh sb="41" eb="43">
      <t>チョウセイ</t>
    </rPh>
    <rPh sb="43" eb="44">
      <t>トウ</t>
    </rPh>
    <rPh sb="48" eb="51">
      <t>コウリツカ</t>
    </rPh>
    <rPh sb="52" eb="53">
      <t>ハカ</t>
    </rPh>
    <phoneticPr fontId="5"/>
  </si>
  <si>
    <t>現地調査等の実施時期をずらすなどの調整を行っているが必要な検討や調整は進捗している。</t>
    <rPh sb="0" eb="2">
      <t>ゲンチ</t>
    </rPh>
    <rPh sb="2" eb="4">
      <t>チョウサ</t>
    </rPh>
    <rPh sb="4" eb="5">
      <t>トウ</t>
    </rPh>
    <rPh sb="6" eb="8">
      <t>ジッシ</t>
    </rPh>
    <rPh sb="8" eb="10">
      <t>ジキ</t>
    </rPh>
    <rPh sb="17" eb="19">
      <t>チョウセイ</t>
    </rPh>
    <rPh sb="20" eb="21">
      <t>オコナ</t>
    </rPh>
    <rPh sb="26" eb="28">
      <t>ヒツヨウ</t>
    </rPh>
    <rPh sb="29" eb="31">
      <t>ケントウ</t>
    </rPh>
    <rPh sb="32" eb="34">
      <t>チョウセイ</t>
    </rPh>
    <rPh sb="35" eb="37">
      <t>シンチョク</t>
    </rPh>
    <phoneticPr fontId="5"/>
  </si>
  <si>
    <t>現地調査等の実施時期をずらすなどの調整を行っているが必要な検討や調整は進捗している。</t>
    <phoneticPr fontId="5"/>
  </si>
  <si>
    <t>・発注にあたっては、価格競争や企画競争により競争性の確保に努める。
・新型コロナウィルスの影響により、繰り越した研究・業務について、適正な執行に務める。</t>
    <rPh sb="66" eb="68">
      <t>テキセイ</t>
    </rPh>
    <rPh sb="69" eb="71">
      <t>シッコウ</t>
    </rPh>
    <rPh sb="72" eb="73">
      <t>ツト</t>
    </rPh>
    <phoneticPr fontId="5"/>
  </si>
  <si>
    <t>・本事業は、外部有識者による評価委員会において「事前評価」を受け、建設業において、就業者の高齢化や多国籍化等の多様化が進む一方、猛暑日の増加など、建設現場を取り巻く環境が変化していることを踏まえ、リスクアセスメントの現場へ導入、促進することにより建設現場の安全性の向上を行うもので、建設現場の労働環境の向上や慢性的な人手不足の解消に資する研究であり、国土技術政策総合研究所において実施すべきと評価された。
・新型コロナウィルスの影響により、繰り越した研究・業務がある。</t>
    <rPh sb="204" eb="206">
      <t>シンガタ</t>
    </rPh>
    <rPh sb="214" eb="216">
      <t>エイキョウ</t>
    </rPh>
    <rPh sb="220" eb="221">
      <t>ク</t>
    </rPh>
    <rPh sb="222" eb="223">
      <t>コ</t>
    </rPh>
    <rPh sb="225" eb="227">
      <t>ケンキュウ</t>
    </rPh>
    <rPh sb="228" eb="230">
      <t>ギョウム</t>
    </rPh>
    <phoneticPr fontId="5"/>
  </si>
  <si>
    <t>15百万円/5</t>
    <rPh sb="2" eb="3">
      <t>ヒャク</t>
    </rPh>
    <rPh sb="3" eb="5">
      <t>マンエン</t>
    </rPh>
    <phoneticPr fontId="5"/>
  </si>
  <si>
    <t>-</t>
    <phoneticPr fontId="5"/>
  </si>
  <si>
    <t>-</t>
    <phoneticPr fontId="5"/>
  </si>
  <si>
    <t>小規模な事業だが着実に進められているのではないか。気候条件が変わる中での施工条件の安全性の確保は重要な課題なので一層の発展を期待したい。</t>
    <rPh sb="0" eb="3">
      <t>ショウキボ</t>
    </rPh>
    <rPh sb="4" eb="6">
      <t>ジギョウ</t>
    </rPh>
    <rPh sb="8" eb="10">
      <t>チャクジツ</t>
    </rPh>
    <rPh sb="11" eb="12">
      <t>スス</t>
    </rPh>
    <rPh sb="25" eb="29">
      <t>キコウジョウケン</t>
    </rPh>
    <rPh sb="30" eb="31">
      <t>カ</t>
    </rPh>
    <rPh sb="33" eb="34">
      <t>ナカ</t>
    </rPh>
    <rPh sb="36" eb="40">
      <t>セコウジョウケン</t>
    </rPh>
    <rPh sb="41" eb="44">
      <t>アンゼンセイ</t>
    </rPh>
    <rPh sb="45" eb="47">
      <t>カクホ</t>
    </rPh>
    <rPh sb="48" eb="50">
      <t>ジュウヨウ</t>
    </rPh>
    <rPh sb="51" eb="53">
      <t>カダイ</t>
    </rPh>
    <rPh sb="56" eb="58">
      <t>イッソウ</t>
    </rPh>
    <rPh sb="59" eb="61">
      <t>ハッテン</t>
    </rPh>
    <rPh sb="62" eb="64">
      <t>キタイ</t>
    </rPh>
    <phoneticPr fontId="5"/>
  </si>
  <si>
    <t>外部有識者の所見も踏まえ、効果的・効率的な事業の執行に努め、着実な成果が上げられるよう取り組まれたい。</t>
    <phoneticPr fontId="5"/>
  </si>
  <si>
    <t>-</t>
    <phoneticPr fontId="5"/>
  </si>
  <si>
    <t>執行等改善</t>
  </si>
  <si>
    <t>施工現場の安全性確保に関し、気候変動による影響の観点を経年的に整理し、事故発生傾向との分析を強化するなど、新型コロナウィルスの影響の中でも、着実に成果に繫がる調査を掘下げて実施するなどの改善を行う。</t>
    <rPh sb="0" eb="2">
      <t>セコウ</t>
    </rPh>
    <rPh sb="2" eb="4">
      <t>ゲンバ</t>
    </rPh>
    <rPh sb="5" eb="8">
      <t>アンゼンセイ</t>
    </rPh>
    <rPh sb="8" eb="10">
      <t>カクホ</t>
    </rPh>
    <rPh sb="11" eb="12">
      <t>カン</t>
    </rPh>
    <rPh sb="14" eb="16">
      <t>キコウ</t>
    </rPh>
    <rPh sb="16" eb="18">
      <t>ヘンドウ</t>
    </rPh>
    <rPh sb="21" eb="23">
      <t>エイキョウ</t>
    </rPh>
    <rPh sb="24" eb="26">
      <t>カンテン</t>
    </rPh>
    <rPh sb="27" eb="29">
      <t>ケイネン</t>
    </rPh>
    <rPh sb="29" eb="30">
      <t>テキ</t>
    </rPh>
    <rPh sb="31" eb="33">
      <t>セイリ</t>
    </rPh>
    <rPh sb="35" eb="37">
      <t>ジコ</t>
    </rPh>
    <rPh sb="37" eb="39">
      <t>ハッセイ</t>
    </rPh>
    <rPh sb="39" eb="41">
      <t>ケイコウ</t>
    </rPh>
    <rPh sb="43" eb="45">
      <t>ブンセキ</t>
    </rPh>
    <rPh sb="46" eb="48">
      <t>キョウカ</t>
    </rPh>
    <rPh sb="53" eb="55">
      <t>シンガタ</t>
    </rPh>
    <rPh sb="63" eb="65">
      <t>エイキョウ</t>
    </rPh>
    <rPh sb="66" eb="67">
      <t>ナカ</t>
    </rPh>
    <rPh sb="70" eb="72">
      <t>チャクジツ</t>
    </rPh>
    <rPh sb="73" eb="75">
      <t>セイカ</t>
    </rPh>
    <rPh sb="76" eb="77">
      <t>ツナ</t>
    </rPh>
    <rPh sb="79" eb="81">
      <t>チョウサ</t>
    </rPh>
    <rPh sb="82" eb="84">
      <t>ジッシ</t>
    </rPh>
    <rPh sb="89" eb="91">
      <t>カイゼン</t>
    </rPh>
    <rPh sb="92" eb="93">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</si>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</sst>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114300</xdr:colOff>
      <xdr:row>749</xdr:row>
      <xdr:rowOff>270779</xdr:rowOff>
    </xdr:from>
    <xdr:to>
      <xdr:col>24</xdr:col>
      <xdr:colOff>197430</xdr:colOff>
      <xdr:row>751</xdr:row>
      <xdr:rowOff>303764</xdr:rowOff>
    </xdr:to>
    <xdr:sp macro="" textlink="">
      <xdr:nvSpPr>
        <xdr:cNvPr id="23" name="機関名">
          <a:extLst>
            <a:ext uri="{FF2B5EF4-FFF2-40B4-BE49-F238E27FC236}">
              <a16:creationId xmlns:a16="http://schemas.microsoft.com/office/drawing/2014/main" id="{3594E06D-0F26-426F-A8DC-D139039E3627}"/>
            </a:ext>
          </a:extLst>
        </xdr:cNvPr>
        <xdr:cNvSpPr txBox="1"/>
      </xdr:nvSpPr>
      <xdr:spPr>
        <a:xfrm>
          <a:off x="1747157" y="38561279"/>
          <a:ext cx="3348844" cy="740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１百万円</a:t>
          </a:r>
        </a:p>
      </xdr:txBody>
    </xdr:sp>
    <xdr:clientData/>
  </xdr:twoCellAnchor>
  <xdr:twoCellAnchor>
    <xdr:from>
      <xdr:col>16</xdr:col>
      <xdr:colOff>51067</xdr:colOff>
      <xdr:row>755</xdr:row>
      <xdr:rowOff>340179</xdr:rowOff>
    </xdr:from>
    <xdr:to>
      <xdr:col>16</xdr:col>
      <xdr:colOff>51067</xdr:colOff>
      <xdr:row>755</xdr:row>
      <xdr:rowOff>340179</xdr:rowOff>
    </xdr:to>
    <xdr:cxnSp macro="">
      <xdr:nvCxnSpPr>
        <xdr:cNvPr id="25" name="直線コネクタ 24">
          <a:extLst>
            <a:ext uri="{FF2B5EF4-FFF2-40B4-BE49-F238E27FC236}">
              <a16:creationId xmlns:a16="http://schemas.microsoft.com/office/drawing/2014/main" id="{967587EF-8348-4E0F-A3D6-C66C2FD55904}"/>
            </a:ext>
          </a:extLst>
        </xdr:cNvPr>
        <xdr:cNvCxnSpPr/>
      </xdr:nvCxnSpPr>
      <xdr:spPr>
        <a:xfrm>
          <a:off x="3316781" y="40753393"/>
          <a:ext cx="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195745</xdr:colOff>
      <xdr:row>752</xdr:row>
      <xdr:rowOff>161464</xdr:rowOff>
    </xdr:from>
    <xdr:ext cx="3013362" cy="913725"/>
    <xdr:sp macro="" textlink="">
      <xdr:nvSpPr>
        <xdr:cNvPr id="26" name="契約方式大かっこ">
          <a:extLst>
            <a:ext uri="{FF2B5EF4-FFF2-40B4-BE49-F238E27FC236}">
              <a16:creationId xmlns:a16="http://schemas.microsoft.com/office/drawing/2014/main" id="{FA961CCB-56BD-41F2-9B79-B13D2ACB3638}"/>
            </a:ext>
          </a:extLst>
        </xdr:cNvPr>
        <xdr:cNvSpPr/>
      </xdr:nvSpPr>
      <xdr:spPr>
        <a:xfrm>
          <a:off x="1821345" y="44687664"/>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en-US">
              <a:solidFill>
                <a:sysClr val="windowText" lastClr="000000"/>
              </a:solidFill>
              <a:effectLst/>
            </a:rPr>
            <a:t>・施工会社団体の安全ＷＧへの出席と意見交換、調査協力依頼の調整</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・本省における建設機械安全施工マニュアルへの成果入れ込みに向けた調整</a:t>
          </a:r>
          <a:endParaRPr lang="en-US" altLang="ja-JP">
            <a:solidFill>
              <a:sysClr val="windowText" lastClr="000000"/>
            </a:solidFill>
            <a:effectLst/>
          </a:endParaRPr>
        </a:p>
      </xdr:txBody>
    </xdr:sp>
    <xdr:clientData/>
  </xdr:oneCellAnchor>
  <xdr:twoCellAnchor>
    <xdr:from>
      <xdr:col>32</xdr:col>
      <xdr:colOff>171450</xdr:colOff>
      <xdr:row>751</xdr:row>
      <xdr:rowOff>146507</xdr:rowOff>
    </xdr:from>
    <xdr:to>
      <xdr:col>46</xdr:col>
      <xdr:colOff>115034</xdr:colOff>
      <xdr:row>755</xdr:row>
      <xdr:rowOff>188031</xdr:rowOff>
    </xdr:to>
    <xdr:sp macro="" textlink="">
      <xdr:nvSpPr>
        <xdr:cNvPr id="27" name="大かっこ 26">
          <a:extLst>
            <a:ext uri="{FF2B5EF4-FFF2-40B4-BE49-F238E27FC236}">
              <a16:creationId xmlns:a16="http://schemas.microsoft.com/office/drawing/2014/main" id="{4B081D98-18AA-45E5-9585-9438478C33A4}"/>
            </a:ext>
          </a:extLst>
        </xdr:cNvPr>
        <xdr:cNvSpPr/>
      </xdr:nvSpPr>
      <xdr:spPr>
        <a:xfrm>
          <a:off x="6702879" y="39144578"/>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147815</xdr:colOff>
      <xdr:row>754</xdr:row>
      <xdr:rowOff>40169</xdr:rowOff>
    </xdr:from>
    <xdr:to>
      <xdr:col>46</xdr:col>
      <xdr:colOff>152531</xdr:colOff>
      <xdr:row>754</xdr:row>
      <xdr:rowOff>337766</xdr:rowOff>
    </xdr:to>
    <xdr:sp macro="" textlink="">
      <xdr:nvSpPr>
        <xdr:cNvPr id="28" name="職員旅費">
          <a:extLst>
            <a:ext uri="{FF2B5EF4-FFF2-40B4-BE49-F238E27FC236}">
              <a16:creationId xmlns:a16="http://schemas.microsoft.com/office/drawing/2014/main" id="{E0D03C81-CB28-472D-AB7B-29807D4F920B}"/>
            </a:ext>
          </a:extLst>
        </xdr:cNvPr>
        <xdr:cNvSpPr/>
      </xdr:nvSpPr>
      <xdr:spPr>
        <a:xfrm>
          <a:off x="7291565" y="40099598"/>
          <a:ext cx="2249895" cy="29759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j-ea"/>
              <a:ea typeface="+mj-ea"/>
            </a:rPr>
            <a:t>①職員旅費　　　　　１百万円</a:t>
          </a:r>
          <a:endParaRPr kumimoji="1" lang="en-US" altLang="en-US" sz="1100">
            <a:solidFill>
              <a:sysClr val="windowText" lastClr="000000"/>
            </a:solidFill>
            <a:latin typeface="+mj-ea"/>
            <a:ea typeface="+mj-ea"/>
          </a:endParaRPr>
        </a:p>
      </xdr:txBody>
    </xdr:sp>
    <xdr:clientData/>
  </xdr:twoCellAnchor>
  <xdr:twoCellAnchor>
    <xdr:from>
      <xdr:col>35</xdr:col>
      <xdr:colOff>147815</xdr:colOff>
      <xdr:row>752</xdr:row>
      <xdr:rowOff>282363</xdr:rowOff>
    </xdr:from>
    <xdr:to>
      <xdr:col>46</xdr:col>
      <xdr:colOff>159789</xdr:colOff>
      <xdr:row>753</xdr:row>
      <xdr:rowOff>230708</xdr:rowOff>
    </xdr:to>
    <xdr:sp macro="" textlink="">
      <xdr:nvSpPr>
        <xdr:cNvPr id="29" name="試験研究費">
          <a:extLst>
            <a:ext uri="{FF2B5EF4-FFF2-40B4-BE49-F238E27FC236}">
              <a16:creationId xmlns:a16="http://schemas.microsoft.com/office/drawing/2014/main" id="{0A270422-8C95-4618-82B8-A14CD78148DF}"/>
            </a:ext>
          </a:extLst>
        </xdr:cNvPr>
        <xdr:cNvSpPr/>
      </xdr:nvSpPr>
      <xdr:spPr>
        <a:xfrm>
          <a:off x="7291565" y="39634220"/>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en-US" sz="1100">
            <a:solidFill>
              <a:sysClr val="windowText" lastClr="000000"/>
            </a:solidFill>
            <a:effectLst/>
            <a:latin typeface="+mn-ea"/>
            <a:ea typeface="+mn-ea"/>
          </a:endParaRPr>
        </a:p>
      </xdr:txBody>
    </xdr:sp>
    <xdr:clientData/>
  </xdr:twoCellAnchor>
  <xdr:twoCellAnchor>
    <xdr:from>
      <xdr:col>34</xdr:col>
      <xdr:colOff>66676</xdr:colOff>
      <xdr:row>751</xdr:row>
      <xdr:rowOff>228139</xdr:rowOff>
    </xdr:from>
    <xdr:to>
      <xdr:col>45</xdr:col>
      <xdr:colOff>84567</xdr:colOff>
      <xdr:row>752</xdr:row>
      <xdr:rowOff>172955</xdr:rowOff>
    </xdr:to>
    <xdr:sp macro="" textlink="">
      <xdr:nvSpPr>
        <xdr:cNvPr id="30" name="事務費">
          <a:extLst>
            <a:ext uri="{FF2B5EF4-FFF2-40B4-BE49-F238E27FC236}">
              <a16:creationId xmlns:a16="http://schemas.microsoft.com/office/drawing/2014/main" id="{1C3CB381-10A1-453E-8EF4-7B381ED9AC67}"/>
            </a:ext>
          </a:extLst>
        </xdr:cNvPr>
        <xdr:cNvSpPr/>
      </xdr:nvSpPr>
      <xdr:spPr>
        <a:xfrm>
          <a:off x="7006319" y="39226210"/>
          <a:ext cx="2263069" cy="29860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748" zoomScale="75" zoomScaleNormal="75" zoomScaleSheetLayoutView="75"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656</v>
      </c>
      <c r="AK2" s="191"/>
      <c r="AL2" s="191"/>
      <c r="AM2" s="191"/>
      <c r="AN2" s="83" t="s">
        <v>325</v>
      </c>
      <c r="AO2" s="191">
        <v>20</v>
      </c>
      <c r="AP2" s="191"/>
      <c r="AQ2" s="191"/>
      <c r="AR2" s="84" t="s">
        <v>628</v>
      </c>
      <c r="AS2" s="192">
        <v>533</v>
      </c>
      <c r="AT2" s="192"/>
      <c r="AU2" s="192"/>
      <c r="AV2" s="83" t="str">
        <f>IF(AW2="","","-")</f>
        <v/>
      </c>
      <c r="AW2" s="379"/>
      <c r="AX2" s="379"/>
    </row>
    <row r="3" spans="1:50" ht="21" customHeight="1" thickBot="1" x14ac:dyDescent="0.2">
      <c r="A3" s="505" t="s">
        <v>621</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629</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630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633</v>
      </c>
      <c r="H5" s="541"/>
      <c r="I5" s="541"/>
      <c r="J5" s="541"/>
      <c r="K5" s="541"/>
      <c r="L5" s="541"/>
      <c r="M5" s="542" t="s">
        <v>65</v>
      </c>
      <c r="N5" s="543"/>
      <c r="O5" s="543"/>
      <c r="P5" s="543"/>
      <c r="Q5" s="543"/>
      <c r="R5" s="544"/>
      <c r="S5" s="545" t="s">
        <v>634</v>
      </c>
      <c r="T5" s="541"/>
      <c r="U5" s="541"/>
      <c r="V5" s="541"/>
      <c r="W5" s="541"/>
      <c r="X5" s="546"/>
      <c r="Y5" s="699" t="s">
        <v>3</v>
      </c>
      <c r="Z5" s="700"/>
      <c r="AA5" s="700"/>
      <c r="AB5" s="700"/>
      <c r="AC5" s="700"/>
      <c r="AD5" s="701"/>
      <c r="AE5" s="702" t="s">
        <v>635</v>
      </c>
      <c r="AF5" s="702"/>
      <c r="AG5" s="702"/>
      <c r="AH5" s="702"/>
      <c r="AI5" s="702"/>
      <c r="AJ5" s="702"/>
      <c r="AK5" s="702"/>
      <c r="AL5" s="702"/>
      <c r="AM5" s="702"/>
      <c r="AN5" s="702"/>
      <c r="AO5" s="702"/>
      <c r="AP5" s="703"/>
      <c r="AQ5" s="704" t="s">
        <v>632</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73.5" customHeight="1" x14ac:dyDescent="0.15">
      <c r="A7" s="806" t="s">
        <v>22</v>
      </c>
      <c r="B7" s="807"/>
      <c r="C7" s="807"/>
      <c r="D7" s="807"/>
      <c r="E7" s="807"/>
      <c r="F7" s="808"/>
      <c r="G7" s="809" t="s">
        <v>636</v>
      </c>
      <c r="H7" s="810"/>
      <c r="I7" s="810"/>
      <c r="J7" s="810"/>
      <c r="K7" s="810"/>
      <c r="L7" s="810"/>
      <c r="M7" s="810"/>
      <c r="N7" s="810"/>
      <c r="O7" s="810"/>
      <c r="P7" s="810"/>
      <c r="Q7" s="810"/>
      <c r="R7" s="810"/>
      <c r="S7" s="810"/>
      <c r="T7" s="810"/>
      <c r="U7" s="810"/>
      <c r="V7" s="810"/>
      <c r="W7" s="810"/>
      <c r="X7" s="811"/>
      <c r="Y7" s="377" t="s">
        <v>308</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208</v>
      </c>
      <c r="B8" s="807"/>
      <c r="C8" s="807"/>
      <c r="D8" s="807"/>
      <c r="E8" s="807"/>
      <c r="F8" s="808"/>
      <c r="G8" s="203" t="str">
        <f>入力規則等!A27</f>
        <v>科学技術・イノベーション</v>
      </c>
      <c r="H8" s="204"/>
      <c r="I8" s="204"/>
      <c r="J8" s="204"/>
      <c r="K8" s="204"/>
      <c r="L8" s="204"/>
      <c r="M8" s="204"/>
      <c r="N8" s="204"/>
      <c r="O8" s="204"/>
      <c r="P8" s="204"/>
      <c r="Q8" s="204"/>
      <c r="R8" s="204"/>
      <c r="S8" s="204"/>
      <c r="T8" s="204"/>
      <c r="U8" s="204"/>
      <c r="V8" s="204"/>
      <c r="W8" s="204"/>
      <c r="X8" s="205"/>
      <c r="Y8" s="551" t="s">
        <v>209</v>
      </c>
      <c r="Z8" s="552"/>
      <c r="AA8" s="552"/>
      <c r="AB8" s="552"/>
      <c r="AC8" s="552"/>
      <c r="AD8" s="553"/>
      <c r="AE8" s="722"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3"/>
    </row>
    <row r="9" spans="1:50" ht="58.5" customHeight="1" x14ac:dyDescent="0.15">
      <c r="A9" s="108" t="s">
        <v>23</v>
      </c>
      <c r="B9" s="109"/>
      <c r="C9" s="109"/>
      <c r="D9" s="109"/>
      <c r="E9" s="109"/>
      <c r="F9" s="109"/>
      <c r="G9" s="554" t="s">
        <v>638</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4" t="s">
        <v>29</v>
      </c>
      <c r="B10" s="725"/>
      <c r="C10" s="725"/>
      <c r="D10" s="725"/>
      <c r="E10" s="725"/>
      <c r="F10" s="725"/>
      <c r="G10" s="657" t="s">
        <v>639</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2" t="s">
        <v>24</v>
      </c>
      <c r="B12" s="103"/>
      <c r="C12" s="103"/>
      <c r="D12" s="103"/>
      <c r="E12" s="103"/>
      <c r="F12" s="104"/>
      <c r="G12" s="663"/>
      <c r="H12" s="664"/>
      <c r="I12" s="664"/>
      <c r="J12" s="664"/>
      <c r="K12" s="664"/>
      <c r="L12" s="664"/>
      <c r="M12" s="664"/>
      <c r="N12" s="664"/>
      <c r="O12" s="664"/>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6"/>
    </row>
    <row r="13" spans="1:50" ht="21" customHeight="1" x14ac:dyDescent="0.15">
      <c r="A13" s="105"/>
      <c r="B13" s="106"/>
      <c r="C13" s="106"/>
      <c r="D13" s="106"/>
      <c r="E13" s="106"/>
      <c r="F13" s="107"/>
      <c r="G13" s="727" t="s">
        <v>6</v>
      </c>
      <c r="H13" s="728"/>
      <c r="I13" s="620" t="s">
        <v>7</v>
      </c>
      <c r="J13" s="621"/>
      <c r="K13" s="621"/>
      <c r="L13" s="621"/>
      <c r="M13" s="621"/>
      <c r="N13" s="621"/>
      <c r="O13" s="622"/>
      <c r="P13" s="148" t="s">
        <v>636</v>
      </c>
      <c r="Q13" s="149"/>
      <c r="R13" s="149"/>
      <c r="S13" s="149"/>
      <c r="T13" s="149"/>
      <c r="U13" s="149"/>
      <c r="V13" s="150"/>
      <c r="W13" s="148">
        <v>0</v>
      </c>
      <c r="X13" s="149"/>
      <c r="Y13" s="149"/>
      <c r="Z13" s="149"/>
      <c r="AA13" s="149"/>
      <c r="AB13" s="149"/>
      <c r="AC13" s="150"/>
      <c r="AD13" s="148">
        <v>8</v>
      </c>
      <c r="AE13" s="149"/>
      <c r="AF13" s="149"/>
      <c r="AG13" s="149"/>
      <c r="AH13" s="149"/>
      <c r="AI13" s="149"/>
      <c r="AJ13" s="150"/>
      <c r="AK13" s="148">
        <v>8</v>
      </c>
      <c r="AL13" s="149"/>
      <c r="AM13" s="149"/>
      <c r="AN13" s="149"/>
      <c r="AO13" s="149"/>
      <c r="AP13" s="149"/>
      <c r="AQ13" s="150"/>
      <c r="AR13" s="145">
        <v>8</v>
      </c>
      <c r="AS13" s="146"/>
      <c r="AT13" s="146"/>
      <c r="AU13" s="146"/>
      <c r="AV13" s="146"/>
      <c r="AW13" s="146"/>
      <c r="AX13" s="376"/>
    </row>
    <row r="14" spans="1:50" ht="21" customHeight="1" x14ac:dyDescent="0.15">
      <c r="A14" s="105"/>
      <c r="B14" s="106"/>
      <c r="C14" s="106"/>
      <c r="D14" s="106"/>
      <c r="E14" s="106"/>
      <c r="F14" s="107"/>
      <c r="G14" s="729"/>
      <c r="H14" s="730"/>
      <c r="I14" s="557" t="s">
        <v>8</v>
      </c>
      <c r="J14" s="611"/>
      <c r="K14" s="611"/>
      <c r="L14" s="611"/>
      <c r="M14" s="611"/>
      <c r="N14" s="611"/>
      <c r="O14" s="612"/>
      <c r="P14" s="148" t="s">
        <v>636</v>
      </c>
      <c r="Q14" s="149"/>
      <c r="R14" s="149"/>
      <c r="S14" s="149"/>
      <c r="T14" s="149"/>
      <c r="U14" s="149"/>
      <c r="V14" s="150"/>
      <c r="W14" s="148" t="s">
        <v>636</v>
      </c>
      <c r="X14" s="149"/>
      <c r="Y14" s="149"/>
      <c r="Z14" s="149"/>
      <c r="AA14" s="149"/>
      <c r="AB14" s="149"/>
      <c r="AC14" s="150"/>
      <c r="AD14" s="148">
        <v>0</v>
      </c>
      <c r="AE14" s="149"/>
      <c r="AF14" s="149"/>
      <c r="AG14" s="149"/>
      <c r="AH14" s="149"/>
      <c r="AI14" s="149"/>
      <c r="AJ14" s="150"/>
      <c r="AK14" s="148" t="s">
        <v>681</v>
      </c>
      <c r="AL14" s="149"/>
      <c r="AM14" s="149"/>
      <c r="AN14" s="149"/>
      <c r="AO14" s="149"/>
      <c r="AP14" s="149"/>
      <c r="AQ14" s="150"/>
      <c r="AR14" s="647"/>
      <c r="AS14" s="647"/>
      <c r="AT14" s="647"/>
      <c r="AU14" s="647"/>
      <c r="AV14" s="647"/>
      <c r="AW14" s="647"/>
      <c r="AX14" s="648"/>
    </row>
    <row r="15" spans="1:50" ht="21" customHeight="1" x14ac:dyDescent="0.15">
      <c r="A15" s="105"/>
      <c r="B15" s="106"/>
      <c r="C15" s="106"/>
      <c r="D15" s="106"/>
      <c r="E15" s="106"/>
      <c r="F15" s="107"/>
      <c r="G15" s="729"/>
      <c r="H15" s="730"/>
      <c r="I15" s="557" t="s">
        <v>50</v>
      </c>
      <c r="J15" s="558"/>
      <c r="K15" s="558"/>
      <c r="L15" s="558"/>
      <c r="M15" s="558"/>
      <c r="N15" s="558"/>
      <c r="O15" s="559"/>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v>7</v>
      </c>
      <c r="AL15" s="149"/>
      <c r="AM15" s="149"/>
      <c r="AN15" s="149"/>
      <c r="AO15" s="149"/>
      <c r="AP15" s="149"/>
      <c r="AQ15" s="150"/>
      <c r="AR15" s="148" t="s">
        <v>658</v>
      </c>
      <c r="AS15" s="149"/>
      <c r="AT15" s="149"/>
      <c r="AU15" s="149"/>
      <c r="AV15" s="149"/>
      <c r="AW15" s="149"/>
      <c r="AX15" s="610"/>
    </row>
    <row r="16" spans="1:50" ht="21" customHeight="1" x14ac:dyDescent="0.15">
      <c r="A16" s="105"/>
      <c r="B16" s="106"/>
      <c r="C16" s="106"/>
      <c r="D16" s="106"/>
      <c r="E16" s="106"/>
      <c r="F16" s="107"/>
      <c r="G16" s="729"/>
      <c r="H16" s="730"/>
      <c r="I16" s="557" t="s">
        <v>51</v>
      </c>
      <c r="J16" s="558"/>
      <c r="K16" s="558"/>
      <c r="L16" s="558"/>
      <c r="M16" s="558"/>
      <c r="N16" s="558"/>
      <c r="O16" s="559"/>
      <c r="P16" s="148" t="s">
        <v>636</v>
      </c>
      <c r="Q16" s="149"/>
      <c r="R16" s="149"/>
      <c r="S16" s="149"/>
      <c r="T16" s="149"/>
      <c r="U16" s="149"/>
      <c r="V16" s="150"/>
      <c r="W16" s="148" t="s">
        <v>636</v>
      </c>
      <c r="X16" s="149"/>
      <c r="Y16" s="149"/>
      <c r="Z16" s="149"/>
      <c r="AA16" s="149"/>
      <c r="AB16" s="149"/>
      <c r="AC16" s="150"/>
      <c r="AD16" s="148">
        <v>-7</v>
      </c>
      <c r="AE16" s="149"/>
      <c r="AF16" s="149"/>
      <c r="AG16" s="149"/>
      <c r="AH16" s="149"/>
      <c r="AI16" s="149"/>
      <c r="AJ16" s="150"/>
      <c r="AK16" s="148" t="s">
        <v>636</v>
      </c>
      <c r="AL16" s="149"/>
      <c r="AM16" s="149"/>
      <c r="AN16" s="149"/>
      <c r="AO16" s="149"/>
      <c r="AP16" s="149"/>
      <c r="AQ16" s="150"/>
      <c r="AR16" s="660"/>
      <c r="AS16" s="661"/>
      <c r="AT16" s="661"/>
      <c r="AU16" s="661"/>
      <c r="AV16" s="661"/>
      <c r="AW16" s="661"/>
      <c r="AX16" s="662"/>
    </row>
    <row r="17" spans="1:50" ht="24.75" customHeight="1" x14ac:dyDescent="0.15">
      <c r="A17" s="105"/>
      <c r="B17" s="106"/>
      <c r="C17" s="106"/>
      <c r="D17" s="106"/>
      <c r="E17" s="106"/>
      <c r="F17" s="107"/>
      <c r="G17" s="729"/>
      <c r="H17" s="730"/>
      <c r="I17" s="557" t="s">
        <v>49</v>
      </c>
      <c r="J17" s="611"/>
      <c r="K17" s="611"/>
      <c r="L17" s="611"/>
      <c r="M17" s="611"/>
      <c r="N17" s="611"/>
      <c r="O17" s="612"/>
      <c r="P17" s="148" t="s">
        <v>636</v>
      </c>
      <c r="Q17" s="149"/>
      <c r="R17" s="149"/>
      <c r="S17" s="149"/>
      <c r="T17" s="149"/>
      <c r="U17" s="149"/>
      <c r="V17" s="150"/>
      <c r="W17" s="148" t="s">
        <v>636</v>
      </c>
      <c r="X17" s="149"/>
      <c r="Y17" s="149"/>
      <c r="Z17" s="149"/>
      <c r="AA17" s="149"/>
      <c r="AB17" s="149"/>
      <c r="AC17" s="150"/>
      <c r="AD17" s="148" t="s">
        <v>636</v>
      </c>
      <c r="AE17" s="149"/>
      <c r="AF17" s="149"/>
      <c r="AG17" s="149"/>
      <c r="AH17" s="149"/>
      <c r="AI17" s="149"/>
      <c r="AJ17" s="150"/>
      <c r="AK17" s="148" t="s">
        <v>636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9" t="s">
        <v>20</v>
      </c>
      <c r="J18" s="720"/>
      <c r="K18" s="720"/>
      <c r="L18" s="720"/>
      <c r="M18" s="720"/>
      <c r="N18" s="720"/>
      <c r="O18" s="721"/>
      <c r="P18" s="154">
        <f>SUM(P13:V17)</f>
        <v>0</v>
      </c>
      <c r="Q18" s="155"/>
      <c r="R18" s="155"/>
      <c r="S18" s="155"/>
      <c r="T18" s="155"/>
      <c r="U18" s="155"/>
      <c r="V18" s="156"/>
      <c r="W18" s="154">
        <f>SUM(W13:AC17)</f>
        <v>0</v>
      </c>
      <c r="X18" s="155"/>
      <c r="Y18" s="155"/>
      <c r="Z18" s="155"/>
      <c r="AA18" s="155"/>
      <c r="AB18" s="155"/>
      <c r="AC18" s="156"/>
      <c r="AD18" s="154">
        <f>SUM(AD13:AJ17)</f>
        <v>1</v>
      </c>
      <c r="AE18" s="155"/>
      <c r="AF18" s="155"/>
      <c r="AG18" s="155"/>
      <c r="AH18" s="155"/>
      <c r="AI18" s="155"/>
      <c r="AJ18" s="156"/>
      <c r="AK18" s="154">
        <f>SUM(AK13:AQ17)</f>
        <v>15</v>
      </c>
      <c r="AL18" s="155"/>
      <c r="AM18" s="155"/>
      <c r="AN18" s="155"/>
      <c r="AO18" s="155"/>
      <c r="AP18" s="155"/>
      <c r="AQ18" s="156"/>
      <c r="AR18" s="154">
        <f>SUM(AR13:AX17)</f>
        <v>8</v>
      </c>
      <c r="AS18" s="155"/>
      <c r="AT18" s="155"/>
      <c r="AU18" s="155"/>
      <c r="AV18" s="155"/>
      <c r="AW18" s="155"/>
      <c r="AX18" s="519"/>
    </row>
    <row r="19" spans="1:50" ht="24.75" customHeight="1" x14ac:dyDescent="0.15">
      <c r="A19" s="105"/>
      <c r="B19" s="106"/>
      <c r="C19" s="106"/>
      <c r="D19" s="106"/>
      <c r="E19" s="106"/>
      <c r="F19" s="107"/>
      <c r="G19" s="517" t="s">
        <v>9</v>
      </c>
      <c r="H19" s="518"/>
      <c r="I19" s="518"/>
      <c r="J19" s="518"/>
      <c r="K19" s="518"/>
      <c r="L19" s="518"/>
      <c r="M19" s="518"/>
      <c r="N19" s="518"/>
      <c r="O19" s="518"/>
      <c r="P19" s="148">
        <v>0</v>
      </c>
      <c r="Q19" s="149"/>
      <c r="R19" s="149"/>
      <c r="S19" s="149"/>
      <c r="T19" s="149"/>
      <c r="U19" s="149"/>
      <c r="V19" s="150"/>
      <c r="W19" s="148">
        <v>0</v>
      </c>
      <c r="X19" s="149"/>
      <c r="Y19" s="149"/>
      <c r="Z19" s="149"/>
      <c r="AA19" s="149"/>
      <c r="AB19" s="149"/>
      <c r="AC19" s="150"/>
      <c r="AD19" s="148">
        <v>1</v>
      </c>
      <c r="AE19" s="149"/>
      <c r="AF19" s="149"/>
      <c r="AG19" s="149"/>
      <c r="AH19" s="149"/>
      <c r="AI19" s="149"/>
      <c r="AJ19" s="150"/>
      <c r="AK19" s="468"/>
      <c r="AL19" s="468"/>
      <c r="AM19" s="468"/>
      <c r="AN19" s="468"/>
      <c r="AO19" s="468"/>
      <c r="AP19" s="468"/>
      <c r="AQ19" s="468"/>
      <c r="AR19" s="468"/>
      <c r="AS19" s="468"/>
      <c r="AT19" s="468"/>
      <c r="AU19" s="468"/>
      <c r="AV19" s="468"/>
      <c r="AW19" s="468"/>
      <c r="AX19" s="520"/>
    </row>
    <row r="20" spans="1:50" ht="24.75" customHeight="1" x14ac:dyDescent="0.15">
      <c r="A20" s="105"/>
      <c r="B20" s="106"/>
      <c r="C20" s="106"/>
      <c r="D20" s="106"/>
      <c r="E20" s="106"/>
      <c r="F20" s="107"/>
      <c r="G20" s="517" t="s">
        <v>10</v>
      </c>
      <c r="H20" s="518"/>
      <c r="I20" s="518"/>
      <c r="J20" s="518"/>
      <c r="K20" s="518"/>
      <c r="L20" s="518"/>
      <c r="M20" s="518"/>
      <c r="N20" s="518"/>
      <c r="O20" s="518"/>
      <c r="P20" s="521" t="str">
        <f>IF(P18=0, "-", SUM(P19)/P18)</f>
        <v>-</v>
      </c>
      <c r="Q20" s="521"/>
      <c r="R20" s="521"/>
      <c r="S20" s="521"/>
      <c r="T20" s="521"/>
      <c r="U20" s="521"/>
      <c r="V20" s="521"/>
      <c r="W20" s="521" t="str">
        <f t="shared" ref="W20" si="0">IF(W18=0, "-", SUM(W19)/W18)</f>
        <v>-</v>
      </c>
      <c r="X20" s="521"/>
      <c r="Y20" s="521"/>
      <c r="Z20" s="521"/>
      <c r="AA20" s="521"/>
      <c r="AB20" s="521"/>
      <c r="AC20" s="521"/>
      <c r="AD20" s="521">
        <f t="shared" ref="AD20" si="1">IF(AD18=0, "-", SUM(AD19)/AD18)</f>
        <v>1</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8"/>
      <c r="B21" s="109"/>
      <c r="C21" s="109"/>
      <c r="D21" s="109"/>
      <c r="E21" s="109"/>
      <c r="F21" s="110"/>
      <c r="G21" s="904" t="s">
        <v>274</v>
      </c>
      <c r="H21" s="905"/>
      <c r="I21" s="905"/>
      <c r="J21" s="905"/>
      <c r="K21" s="905"/>
      <c r="L21" s="905"/>
      <c r="M21" s="905"/>
      <c r="N21" s="905"/>
      <c r="O21" s="905"/>
      <c r="P21" s="521" t="str">
        <f>IF(P19=0, "-", SUM(P19)/SUM(P13,P14))</f>
        <v>-</v>
      </c>
      <c r="Q21" s="521"/>
      <c r="R21" s="521"/>
      <c r="S21" s="521"/>
      <c r="T21" s="521"/>
      <c r="U21" s="521"/>
      <c r="V21" s="521"/>
      <c r="W21" s="521" t="str">
        <f t="shared" ref="W21" si="2">IF(W19=0, "-", SUM(W19)/SUM(W13,W14))</f>
        <v>-</v>
      </c>
      <c r="X21" s="521"/>
      <c r="Y21" s="521"/>
      <c r="Z21" s="521"/>
      <c r="AA21" s="521"/>
      <c r="AB21" s="521"/>
      <c r="AC21" s="521"/>
      <c r="AD21" s="521">
        <f t="shared" ref="AD21" si="3">IF(AD19=0, "-", SUM(AD19)/SUM(AD13,AD14))</f>
        <v>0.125</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7</v>
      </c>
      <c r="Q23" s="146"/>
      <c r="R23" s="146"/>
      <c r="S23" s="146"/>
      <c r="T23" s="146"/>
      <c r="U23" s="146"/>
      <c r="V23" s="147"/>
      <c r="W23" s="145">
        <v>7</v>
      </c>
      <c r="X23" s="146"/>
      <c r="Y23" s="146"/>
      <c r="Z23" s="146"/>
      <c r="AA23" s="146"/>
      <c r="AB23" s="146"/>
      <c r="AC23" s="147"/>
      <c r="AD23" s="134" t="s">
        <v>681</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641</v>
      </c>
      <c r="H24" s="121"/>
      <c r="I24" s="121"/>
      <c r="J24" s="121"/>
      <c r="K24" s="121"/>
      <c r="L24" s="121"/>
      <c r="M24" s="121"/>
      <c r="N24" s="121"/>
      <c r="O24" s="122"/>
      <c r="P24" s="148">
        <v>1</v>
      </c>
      <c r="Q24" s="149"/>
      <c r="R24" s="149"/>
      <c r="S24" s="149"/>
      <c r="T24" s="149"/>
      <c r="U24" s="149"/>
      <c r="V24" s="150"/>
      <c r="W24" s="148">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f>AK13</f>
        <v>8</v>
      </c>
      <c r="Q29" s="194"/>
      <c r="R29" s="194"/>
      <c r="S29" s="194"/>
      <c r="T29" s="194"/>
      <c r="U29" s="194"/>
      <c r="V29" s="195"/>
      <c r="W29" s="193">
        <f>AR13</f>
        <v>8</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1" t="s">
        <v>270</v>
      </c>
      <c r="B30" s="492"/>
      <c r="C30" s="492"/>
      <c r="D30" s="492"/>
      <c r="E30" s="492"/>
      <c r="F30" s="493"/>
      <c r="G30" s="632" t="s">
        <v>145</v>
      </c>
      <c r="H30" s="372"/>
      <c r="I30" s="372"/>
      <c r="J30" s="372"/>
      <c r="K30" s="372"/>
      <c r="L30" s="372"/>
      <c r="M30" s="372"/>
      <c r="N30" s="372"/>
      <c r="O30" s="561"/>
      <c r="P30" s="560" t="s">
        <v>58</v>
      </c>
      <c r="Q30" s="372"/>
      <c r="R30" s="372"/>
      <c r="S30" s="372"/>
      <c r="T30" s="372"/>
      <c r="U30" s="372"/>
      <c r="V30" s="372"/>
      <c r="W30" s="372"/>
      <c r="X30" s="561"/>
      <c r="Y30" s="447"/>
      <c r="Z30" s="448"/>
      <c r="AA30" s="449"/>
      <c r="AB30" s="367" t="s">
        <v>11</v>
      </c>
      <c r="AC30" s="368"/>
      <c r="AD30" s="369"/>
      <c r="AE30" s="367" t="s">
        <v>309</v>
      </c>
      <c r="AF30" s="368"/>
      <c r="AG30" s="368"/>
      <c r="AH30" s="369"/>
      <c r="AI30" s="370" t="s">
        <v>331</v>
      </c>
      <c r="AJ30" s="370"/>
      <c r="AK30" s="370"/>
      <c r="AL30" s="367"/>
      <c r="AM30" s="370" t="s">
        <v>428</v>
      </c>
      <c r="AN30" s="370"/>
      <c r="AO30" s="370"/>
      <c r="AP30" s="367"/>
      <c r="AQ30" s="623" t="s">
        <v>184</v>
      </c>
      <c r="AR30" s="624"/>
      <c r="AS30" s="624"/>
      <c r="AT30" s="625"/>
      <c r="AU30" s="372" t="s">
        <v>133</v>
      </c>
      <c r="AV30" s="372"/>
      <c r="AW30" s="372"/>
      <c r="AX30" s="373"/>
    </row>
    <row r="31" spans="1:50" ht="18.75" customHeight="1" x14ac:dyDescent="0.15">
      <c r="A31" s="494"/>
      <c r="B31" s="495"/>
      <c r="C31" s="495"/>
      <c r="D31" s="495"/>
      <c r="E31" s="495"/>
      <c r="F31" s="496"/>
      <c r="G31" s="549"/>
      <c r="H31" s="360"/>
      <c r="I31" s="360"/>
      <c r="J31" s="360"/>
      <c r="K31" s="360"/>
      <c r="L31" s="360"/>
      <c r="M31" s="360"/>
      <c r="N31" s="360"/>
      <c r="O31" s="550"/>
      <c r="P31" s="562"/>
      <c r="Q31" s="360"/>
      <c r="R31" s="360"/>
      <c r="S31" s="360"/>
      <c r="T31" s="360"/>
      <c r="U31" s="360"/>
      <c r="V31" s="360"/>
      <c r="W31" s="360"/>
      <c r="X31" s="550"/>
      <c r="Y31" s="450"/>
      <c r="Z31" s="451"/>
      <c r="AA31" s="452"/>
      <c r="AB31" s="317"/>
      <c r="AC31" s="318"/>
      <c r="AD31" s="319"/>
      <c r="AE31" s="317"/>
      <c r="AF31" s="318"/>
      <c r="AG31" s="318"/>
      <c r="AH31" s="319"/>
      <c r="AI31" s="371"/>
      <c r="AJ31" s="371"/>
      <c r="AK31" s="371"/>
      <c r="AL31" s="317"/>
      <c r="AM31" s="371"/>
      <c r="AN31" s="371"/>
      <c r="AO31" s="371"/>
      <c r="AP31" s="317"/>
      <c r="AQ31" s="216" t="s">
        <v>636</v>
      </c>
      <c r="AR31" s="163"/>
      <c r="AS31" s="164" t="s">
        <v>185</v>
      </c>
      <c r="AT31" s="187"/>
      <c r="AU31" s="256">
        <v>4</v>
      </c>
      <c r="AV31" s="256"/>
      <c r="AW31" s="360" t="s">
        <v>175</v>
      </c>
      <c r="AX31" s="361"/>
    </row>
    <row r="32" spans="1:50" ht="23.25" customHeight="1" x14ac:dyDescent="0.15">
      <c r="A32" s="497"/>
      <c r="B32" s="495"/>
      <c r="C32" s="495"/>
      <c r="D32" s="495"/>
      <c r="E32" s="495"/>
      <c r="F32" s="496"/>
      <c r="G32" s="522" t="s">
        <v>642</v>
      </c>
      <c r="H32" s="523"/>
      <c r="I32" s="523"/>
      <c r="J32" s="523"/>
      <c r="K32" s="523"/>
      <c r="L32" s="523"/>
      <c r="M32" s="523"/>
      <c r="N32" s="523"/>
      <c r="O32" s="524"/>
      <c r="P32" s="176" t="s">
        <v>643</v>
      </c>
      <c r="Q32" s="176"/>
      <c r="R32" s="176"/>
      <c r="S32" s="176"/>
      <c r="T32" s="176"/>
      <c r="U32" s="176"/>
      <c r="V32" s="176"/>
      <c r="W32" s="176"/>
      <c r="X32" s="218"/>
      <c r="Y32" s="324" t="s">
        <v>12</v>
      </c>
      <c r="Z32" s="531"/>
      <c r="AA32" s="532"/>
      <c r="AB32" s="533" t="s">
        <v>644</v>
      </c>
      <c r="AC32" s="533"/>
      <c r="AD32" s="533"/>
      <c r="AE32" s="348" t="s">
        <v>636</v>
      </c>
      <c r="AF32" s="349"/>
      <c r="AG32" s="349"/>
      <c r="AH32" s="349"/>
      <c r="AI32" s="348" t="s">
        <v>636</v>
      </c>
      <c r="AJ32" s="349"/>
      <c r="AK32" s="349"/>
      <c r="AL32" s="349"/>
      <c r="AM32" s="348">
        <v>0</v>
      </c>
      <c r="AN32" s="349"/>
      <c r="AO32" s="349"/>
      <c r="AP32" s="349"/>
      <c r="AQ32" s="151" t="s">
        <v>636</v>
      </c>
      <c r="AR32" s="152"/>
      <c r="AS32" s="152"/>
      <c r="AT32" s="153"/>
      <c r="AU32" s="349" t="s">
        <v>636</v>
      </c>
      <c r="AV32" s="349"/>
      <c r="AW32" s="349"/>
      <c r="AX32" s="350"/>
    </row>
    <row r="33" spans="1:51" ht="23.25" customHeight="1" x14ac:dyDescent="0.15">
      <c r="A33" s="498"/>
      <c r="B33" s="499"/>
      <c r="C33" s="499"/>
      <c r="D33" s="499"/>
      <c r="E33" s="499"/>
      <c r="F33" s="500"/>
      <c r="G33" s="525"/>
      <c r="H33" s="526"/>
      <c r="I33" s="526"/>
      <c r="J33" s="526"/>
      <c r="K33" s="526"/>
      <c r="L33" s="526"/>
      <c r="M33" s="526"/>
      <c r="N33" s="526"/>
      <c r="O33" s="527"/>
      <c r="P33" s="220"/>
      <c r="Q33" s="220"/>
      <c r="R33" s="220"/>
      <c r="S33" s="220"/>
      <c r="T33" s="220"/>
      <c r="U33" s="220"/>
      <c r="V33" s="220"/>
      <c r="W33" s="220"/>
      <c r="X33" s="221"/>
      <c r="Y33" s="288" t="s">
        <v>53</v>
      </c>
      <c r="Z33" s="283"/>
      <c r="AA33" s="284"/>
      <c r="AB33" s="504" t="s">
        <v>644</v>
      </c>
      <c r="AC33" s="504"/>
      <c r="AD33" s="504"/>
      <c r="AE33" s="348" t="s">
        <v>636</v>
      </c>
      <c r="AF33" s="349"/>
      <c r="AG33" s="349"/>
      <c r="AH33" s="349"/>
      <c r="AI33" s="348" t="s">
        <v>636</v>
      </c>
      <c r="AJ33" s="349"/>
      <c r="AK33" s="349"/>
      <c r="AL33" s="349"/>
      <c r="AM33" s="348">
        <v>0</v>
      </c>
      <c r="AN33" s="349"/>
      <c r="AO33" s="349"/>
      <c r="AP33" s="349"/>
      <c r="AQ33" s="151" t="s">
        <v>636</v>
      </c>
      <c r="AR33" s="152"/>
      <c r="AS33" s="152"/>
      <c r="AT33" s="153"/>
      <c r="AU33" s="349">
        <v>1</v>
      </c>
      <c r="AV33" s="349"/>
      <c r="AW33" s="349"/>
      <c r="AX33" s="350"/>
    </row>
    <row r="34" spans="1:51" ht="23.25" customHeight="1" x14ac:dyDescent="0.15">
      <c r="A34" s="497"/>
      <c r="B34" s="495"/>
      <c r="C34" s="495"/>
      <c r="D34" s="495"/>
      <c r="E34" s="495"/>
      <c r="F34" s="496"/>
      <c r="G34" s="528"/>
      <c r="H34" s="529"/>
      <c r="I34" s="529"/>
      <c r="J34" s="529"/>
      <c r="K34" s="529"/>
      <c r="L34" s="529"/>
      <c r="M34" s="529"/>
      <c r="N34" s="529"/>
      <c r="O34" s="530"/>
      <c r="P34" s="179"/>
      <c r="Q34" s="179"/>
      <c r="R34" s="179"/>
      <c r="S34" s="179"/>
      <c r="T34" s="179"/>
      <c r="U34" s="179"/>
      <c r="V34" s="179"/>
      <c r="W34" s="179"/>
      <c r="X34" s="223"/>
      <c r="Y34" s="288" t="s">
        <v>13</v>
      </c>
      <c r="Z34" s="283"/>
      <c r="AA34" s="284"/>
      <c r="AB34" s="479" t="s">
        <v>176</v>
      </c>
      <c r="AC34" s="479"/>
      <c r="AD34" s="479"/>
      <c r="AE34" s="348" t="s">
        <v>636</v>
      </c>
      <c r="AF34" s="349"/>
      <c r="AG34" s="349"/>
      <c r="AH34" s="349"/>
      <c r="AI34" s="348" t="s">
        <v>636</v>
      </c>
      <c r="AJ34" s="349"/>
      <c r="AK34" s="349"/>
      <c r="AL34" s="349"/>
      <c r="AM34" s="348" t="s">
        <v>675</v>
      </c>
      <c r="AN34" s="349"/>
      <c r="AO34" s="349"/>
      <c r="AP34" s="349"/>
      <c r="AQ34" s="151" t="s">
        <v>636</v>
      </c>
      <c r="AR34" s="152"/>
      <c r="AS34" s="152"/>
      <c r="AT34" s="153"/>
      <c r="AU34" s="349" t="s">
        <v>636</v>
      </c>
      <c r="AV34" s="349"/>
      <c r="AW34" s="349"/>
      <c r="AX34" s="350"/>
    </row>
    <row r="35" spans="1:51" ht="23.25" customHeight="1" x14ac:dyDescent="0.15">
      <c r="A35" s="877" t="s">
        <v>299</v>
      </c>
      <c r="B35" s="878"/>
      <c r="C35" s="878"/>
      <c r="D35" s="878"/>
      <c r="E35" s="878"/>
      <c r="F35" s="879"/>
      <c r="G35" s="883" t="s">
        <v>645</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6" t="s">
        <v>270</v>
      </c>
      <c r="B37" s="627"/>
      <c r="C37" s="627"/>
      <c r="D37" s="627"/>
      <c r="E37" s="627"/>
      <c r="F37" s="628"/>
      <c r="G37" s="547" t="s">
        <v>145</v>
      </c>
      <c r="H37" s="362"/>
      <c r="I37" s="362"/>
      <c r="J37" s="362"/>
      <c r="K37" s="362"/>
      <c r="L37" s="362"/>
      <c r="M37" s="362"/>
      <c r="N37" s="362"/>
      <c r="O37" s="548"/>
      <c r="P37" s="613" t="s">
        <v>58</v>
      </c>
      <c r="Q37" s="362"/>
      <c r="R37" s="362"/>
      <c r="S37" s="362"/>
      <c r="T37" s="362"/>
      <c r="U37" s="362"/>
      <c r="V37" s="362"/>
      <c r="W37" s="362"/>
      <c r="X37" s="548"/>
      <c r="Y37" s="614"/>
      <c r="Z37" s="615"/>
      <c r="AA37" s="616"/>
      <c r="AB37" s="617" t="s">
        <v>11</v>
      </c>
      <c r="AC37" s="618"/>
      <c r="AD37" s="619"/>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4"/>
      <c r="B38" s="495"/>
      <c r="C38" s="495"/>
      <c r="D38" s="495"/>
      <c r="E38" s="495"/>
      <c r="F38" s="496"/>
      <c r="G38" s="549"/>
      <c r="H38" s="360"/>
      <c r="I38" s="360"/>
      <c r="J38" s="360"/>
      <c r="K38" s="360"/>
      <c r="L38" s="360"/>
      <c r="M38" s="360"/>
      <c r="N38" s="360"/>
      <c r="O38" s="550"/>
      <c r="P38" s="562"/>
      <c r="Q38" s="360"/>
      <c r="R38" s="360"/>
      <c r="S38" s="360"/>
      <c r="T38" s="360"/>
      <c r="U38" s="360"/>
      <c r="V38" s="360"/>
      <c r="W38" s="360"/>
      <c r="X38" s="550"/>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6"/>
      <c r="Q39" s="176"/>
      <c r="R39" s="176"/>
      <c r="S39" s="176"/>
      <c r="T39" s="176"/>
      <c r="U39" s="176"/>
      <c r="V39" s="176"/>
      <c r="W39" s="176"/>
      <c r="X39" s="218"/>
      <c r="Y39" s="324" t="s">
        <v>12</v>
      </c>
      <c r="Z39" s="531"/>
      <c r="AA39" s="532"/>
      <c r="AB39" s="533"/>
      <c r="AC39" s="533"/>
      <c r="AD39" s="533"/>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0"/>
      <c r="Q40" s="220"/>
      <c r="R40" s="220"/>
      <c r="S40" s="220"/>
      <c r="T40" s="220"/>
      <c r="U40" s="220"/>
      <c r="V40" s="220"/>
      <c r="W40" s="220"/>
      <c r="X40" s="221"/>
      <c r="Y40" s="288" t="s">
        <v>53</v>
      </c>
      <c r="Z40" s="283"/>
      <c r="AA40" s="284"/>
      <c r="AB40" s="504"/>
      <c r="AC40" s="504"/>
      <c r="AD40" s="504"/>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7" t="s">
        <v>299</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6" t="s">
        <v>270</v>
      </c>
      <c r="B44" s="627"/>
      <c r="C44" s="627"/>
      <c r="D44" s="627"/>
      <c r="E44" s="627"/>
      <c r="F44" s="628"/>
      <c r="G44" s="547" t="s">
        <v>145</v>
      </c>
      <c r="H44" s="362"/>
      <c r="I44" s="362"/>
      <c r="J44" s="362"/>
      <c r="K44" s="362"/>
      <c r="L44" s="362"/>
      <c r="M44" s="362"/>
      <c r="N44" s="362"/>
      <c r="O44" s="548"/>
      <c r="P44" s="613" t="s">
        <v>58</v>
      </c>
      <c r="Q44" s="362"/>
      <c r="R44" s="362"/>
      <c r="S44" s="362"/>
      <c r="T44" s="362"/>
      <c r="U44" s="362"/>
      <c r="V44" s="362"/>
      <c r="W44" s="362"/>
      <c r="X44" s="548"/>
      <c r="Y44" s="614"/>
      <c r="Z44" s="615"/>
      <c r="AA44" s="616"/>
      <c r="AB44" s="617" t="s">
        <v>11</v>
      </c>
      <c r="AC44" s="618"/>
      <c r="AD44" s="619"/>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4"/>
      <c r="B45" s="495"/>
      <c r="C45" s="495"/>
      <c r="D45" s="495"/>
      <c r="E45" s="495"/>
      <c r="F45" s="496"/>
      <c r="G45" s="549"/>
      <c r="H45" s="360"/>
      <c r="I45" s="360"/>
      <c r="J45" s="360"/>
      <c r="K45" s="360"/>
      <c r="L45" s="360"/>
      <c r="M45" s="360"/>
      <c r="N45" s="360"/>
      <c r="O45" s="550"/>
      <c r="P45" s="562"/>
      <c r="Q45" s="360"/>
      <c r="R45" s="360"/>
      <c r="S45" s="360"/>
      <c r="T45" s="360"/>
      <c r="U45" s="360"/>
      <c r="V45" s="360"/>
      <c r="W45" s="360"/>
      <c r="X45" s="550"/>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6"/>
      <c r="Q46" s="176"/>
      <c r="R46" s="176"/>
      <c r="S46" s="176"/>
      <c r="T46" s="176"/>
      <c r="U46" s="176"/>
      <c r="V46" s="176"/>
      <c r="W46" s="176"/>
      <c r="X46" s="218"/>
      <c r="Y46" s="324" t="s">
        <v>12</v>
      </c>
      <c r="Z46" s="531"/>
      <c r="AA46" s="532"/>
      <c r="AB46" s="533"/>
      <c r="AC46" s="533"/>
      <c r="AD46" s="533"/>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0"/>
      <c r="Q47" s="220"/>
      <c r="R47" s="220"/>
      <c r="S47" s="220"/>
      <c r="T47" s="220"/>
      <c r="U47" s="220"/>
      <c r="V47" s="220"/>
      <c r="W47" s="220"/>
      <c r="X47" s="221"/>
      <c r="Y47" s="288" t="s">
        <v>53</v>
      </c>
      <c r="Z47" s="283"/>
      <c r="AA47" s="284"/>
      <c r="AB47" s="504"/>
      <c r="AC47" s="504"/>
      <c r="AD47" s="504"/>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299</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270</v>
      </c>
      <c r="B51" s="495"/>
      <c r="C51" s="495"/>
      <c r="D51" s="495"/>
      <c r="E51" s="495"/>
      <c r="F51" s="496"/>
      <c r="G51" s="547" t="s">
        <v>145</v>
      </c>
      <c r="H51" s="362"/>
      <c r="I51" s="362"/>
      <c r="J51" s="362"/>
      <c r="K51" s="362"/>
      <c r="L51" s="362"/>
      <c r="M51" s="362"/>
      <c r="N51" s="362"/>
      <c r="O51" s="548"/>
      <c r="P51" s="613" t="s">
        <v>58</v>
      </c>
      <c r="Q51" s="362"/>
      <c r="R51" s="362"/>
      <c r="S51" s="362"/>
      <c r="T51" s="362"/>
      <c r="U51" s="362"/>
      <c r="V51" s="362"/>
      <c r="W51" s="362"/>
      <c r="X51" s="548"/>
      <c r="Y51" s="614"/>
      <c r="Z51" s="615"/>
      <c r="AA51" s="616"/>
      <c r="AB51" s="617" t="s">
        <v>11</v>
      </c>
      <c r="AC51" s="618"/>
      <c r="AD51" s="619"/>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4"/>
      <c r="B52" s="495"/>
      <c r="C52" s="495"/>
      <c r="D52" s="495"/>
      <c r="E52" s="495"/>
      <c r="F52" s="496"/>
      <c r="G52" s="549"/>
      <c r="H52" s="360"/>
      <c r="I52" s="360"/>
      <c r="J52" s="360"/>
      <c r="K52" s="360"/>
      <c r="L52" s="360"/>
      <c r="M52" s="360"/>
      <c r="N52" s="360"/>
      <c r="O52" s="550"/>
      <c r="P52" s="562"/>
      <c r="Q52" s="360"/>
      <c r="R52" s="360"/>
      <c r="S52" s="360"/>
      <c r="T52" s="360"/>
      <c r="U52" s="360"/>
      <c r="V52" s="360"/>
      <c r="W52" s="360"/>
      <c r="X52" s="550"/>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6"/>
      <c r="Q53" s="176"/>
      <c r="R53" s="176"/>
      <c r="S53" s="176"/>
      <c r="T53" s="176"/>
      <c r="U53" s="176"/>
      <c r="V53" s="176"/>
      <c r="W53" s="176"/>
      <c r="X53" s="218"/>
      <c r="Y53" s="324" t="s">
        <v>12</v>
      </c>
      <c r="Z53" s="531"/>
      <c r="AA53" s="532"/>
      <c r="AB53" s="533"/>
      <c r="AC53" s="533"/>
      <c r="AD53" s="533"/>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0"/>
      <c r="Q54" s="220"/>
      <c r="R54" s="220"/>
      <c r="S54" s="220"/>
      <c r="T54" s="220"/>
      <c r="U54" s="220"/>
      <c r="V54" s="220"/>
      <c r="W54" s="220"/>
      <c r="X54" s="221"/>
      <c r="Y54" s="288" t="s">
        <v>53</v>
      </c>
      <c r="Z54" s="283"/>
      <c r="AA54" s="284"/>
      <c r="AB54" s="504"/>
      <c r="AC54" s="504"/>
      <c r="AD54" s="504"/>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299</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270</v>
      </c>
      <c r="B58" s="495"/>
      <c r="C58" s="495"/>
      <c r="D58" s="495"/>
      <c r="E58" s="495"/>
      <c r="F58" s="496"/>
      <c r="G58" s="547" t="s">
        <v>145</v>
      </c>
      <c r="H58" s="362"/>
      <c r="I58" s="362"/>
      <c r="J58" s="362"/>
      <c r="K58" s="362"/>
      <c r="L58" s="362"/>
      <c r="M58" s="362"/>
      <c r="N58" s="362"/>
      <c r="O58" s="548"/>
      <c r="P58" s="613" t="s">
        <v>58</v>
      </c>
      <c r="Q58" s="362"/>
      <c r="R58" s="362"/>
      <c r="S58" s="362"/>
      <c r="T58" s="362"/>
      <c r="U58" s="362"/>
      <c r="V58" s="362"/>
      <c r="W58" s="362"/>
      <c r="X58" s="548"/>
      <c r="Y58" s="614"/>
      <c r="Z58" s="615"/>
      <c r="AA58" s="616"/>
      <c r="AB58" s="617" t="s">
        <v>11</v>
      </c>
      <c r="AC58" s="618"/>
      <c r="AD58" s="619"/>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4"/>
      <c r="B59" s="495"/>
      <c r="C59" s="495"/>
      <c r="D59" s="495"/>
      <c r="E59" s="495"/>
      <c r="F59" s="496"/>
      <c r="G59" s="549"/>
      <c r="H59" s="360"/>
      <c r="I59" s="360"/>
      <c r="J59" s="360"/>
      <c r="K59" s="360"/>
      <c r="L59" s="360"/>
      <c r="M59" s="360"/>
      <c r="N59" s="360"/>
      <c r="O59" s="550"/>
      <c r="P59" s="562"/>
      <c r="Q59" s="360"/>
      <c r="R59" s="360"/>
      <c r="S59" s="360"/>
      <c r="T59" s="360"/>
      <c r="U59" s="360"/>
      <c r="V59" s="360"/>
      <c r="W59" s="360"/>
      <c r="X59" s="550"/>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6"/>
      <c r="Q60" s="176"/>
      <c r="R60" s="176"/>
      <c r="S60" s="176"/>
      <c r="T60" s="176"/>
      <c r="U60" s="176"/>
      <c r="V60" s="176"/>
      <c r="W60" s="176"/>
      <c r="X60" s="218"/>
      <c r="Y60" s="324" t="s">
        <v>12</v>
      </c>
      <c r="Z60" s="531"/>
      <c r="AA60" s="532"/>
      <c r="AB60" s="533"/>
      <c r="AC60" s="533"/>
      <c r="AD60" s="533"/>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0"/>
      <c r="Q61" s="220"/>
      <c r="R61" s="220"/>
      <c r="S61" s="220"/>
      <c r="T61" s="220"/>
      <c r="U61" s="220"/>
      <c r="V61" s="220"/>
      <c r="W61" s="220"/>
      <c r="X61" s="221"/>
      <c r="Y61" s="288" t="s">
        <v>53</v>
      </c>
      <c r="Z61" s="283"/>
      <c r="AA61" s="284"/>
      <c r="AB61" s="504"/>
      <c r="AC61" s="504"/>
      <c r="AD61" s="504"/>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299</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309</v>
      </c>
      <c r="AF65" s="320"/>
      <c r="AG65" s="320"/>
      <c r="AH65" s="320"/>
      <c r="AI65" s="320" t="s">
        <v>331</v>
      </c>
      <c r="AJ65" s="320"/>
      <c r="AK65" s="320"/>
      <c r="AL65" s="320"/>
      <c r="AM65" s="320" t="s">
        <v>428</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289</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289</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290</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288</v>
      </c>
      <c r="X70" s="924"/>
      <c r="Y70" s="929" t="s">
        <v>12</v>
      </c>
      <c r="Z70" s="929"/>
      <c r="AA70" s="930"/>
      <c r="AB70" s="931" t="s">
        <v>289</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289</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290</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302</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t="s">
        <v>263</v>
      </c>
      <c r="AS79" s="111"/>
      <c r="AT79" s="112"/>
      <c r="AU79" s="112"/>
      <c r="AV79" s="112"/>
      <c r="AW79" s="112"/>
      <c r="AX79" s="113"/>
      <c r="AY79">
        <f>COUNTIF($AR$79,"☑")</f>
        <v>0</v>
      </c>
    </row>
    <row r="80" spans="1:51" ht="18.75" hidden="1"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619</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0"/>
      <c r="H81" s="360"/>
      <c r="I81" s="360"/>
      <c r="J81" s="360"/>
      <c r="K81" s="360"/>
      <c r="L81" s="360"/>
      <c r="M81" s="360"/>
      <c r="N81" s="360"/>
      <c r="O81" s="360"/>
      <c r="P81" s="360"/>
      <c r="Q81" s="360"/>
      <c r="R81" s="360"/>
      <c r="S81" s="360"/>
      <c r="T81" s="360"/>
      <c r="U81" s="360"/>
      <c r="V81" s="360"/>
      <c r="W81" s="360"/>
      <c r="X81" s="360"/>
      <c r="Y81" s="360"/>
      <c r="Z81" s="360"/>
      <c r="AA81" s="550"/>
      <c r="AB81" s="562"/>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40" t="s">
        <v>11</v>
      </c>
      <c r="AC85" s="441"/>
      <c r="AD85" s="442"/>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2"/>
      <c r="B86" s="534"/>
      <c r="C86" s="534"/>
      <c r="D86" s="534"/>
      <c r="E86" s="534"/>
      <c r="F86" s="535"/>
      <c r="G86" s="549"/>
      <c r="H86" s="360"/>
      <c r="I86" s="360"/>
      <c r="J86" s="360"/>
      <c r="K86" s="360"/>
      <c r="L86" s="360"/>
      <c r="M86" s="360"/>
      <c r="N86" s="360"/>
      <c r="O86" s="550"/>
      <c r="P86" s="562"/>
      <c r="Q86" s="360"/>
      <c r="R86" s="360"/>
      <c r="S86" s="360"/>
      <c r="T86" s="360"/>
      <c r="U86" s="360"/>
      <c r="V86" s="360"/>
      <c r="W86" s="360"/>
      <c r="X86" s="550"/>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7"/>
      <c r="H87" s="176"/>
      <c r="I87" s="176"/>
      <c r="J87" s="176"/>
      <c r="K87" s="176"/>
      <c r="L87" s="176"/>
      <c r="M87" s="176"/>
      <c r="N87" s="176"/>
      <c r="O87" s="218"/>
      <c r="P87" s="176"/>
      <c r="Q87" s="781"/>
      <c r="R87" s="781"/>
      <c r="S87" s="781"/>
      <c r="T87" s="781"/>
      <c r="U87" s="781"/>
      <c r="V87" s="781"/>
      <c r="W87" s="781"/>
      <c r="X87" s="782"/>
      <c r="Y87" s="737" t="s">
        <v>61</v>
      </c>
      <c r="Z87" s="738"/>
      <c r="AA87" s="739"/>
      <c r="AB87" s="533"/>
      <c r="AC87" s="533"/>
      <c r="AD87" s="533"/>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2"/>
      <c r="B88" s="534"/>
      <c r="C88" s="534"/>
      <c r="D88" s="534"/>
      <c r="E88" s="534"/>
      <c r="F88" s="535"/>
      <c r="G88" s="219"/>
      <c r="H88" s="220"/>
      <c r="I88" s="220"/>
      <c r="J88" s="220"/>
      <c r="K88" s="220"/>
      <c r="L88" s="220"/>
      <c r="M88" s="220"/>
      <c r="N88" s="220"/>
      <c r="O88" s="221"/>
      <c r="P88" s="783"/>
      <c r="Q88" s="783"/>
      <c r="R88" s="783"/>
      <c r="S88" s="783"/>
      <c r="T88" s="783"/>
      <c r="U88" s="783"/>
      <c r="V88" s="783"/>
      <c r="W88" s="783"/>
      <c r="X88" s="784"/>
      <c r="Y88" s="714" t="s">
        <v>53</v>
      </c>
      <c r="Z88" s="715"/>
      <c r="AA88" s="716"/>
      <c r="AB88" s="504"/>
      <c r="AC88" s="504"/>
      <c r="AD88" s="504"/>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2"/>
      <c r="B89" s="536"/>
      <c r="C89" s="536"/>
      <c r="D89" s="536"/>
      <c r="E89" s="536"/>
      <c r="F89" s="537"/>
      <c r="G89" s="222"/>
      <c r="H89" s="179"/>
      <c r="I89" s="179"/>
      <c r="J89" s="179"/>
      <c r="K89" s="179"/>
      <c r="L89" s="179"/>
      <c r="M89" s="179"/>
      <c r="N89" s="179"/>
      <c r="O89" s="223"/>
      <c r="P89" s="289"/>
      <c r="Q89" s="289"/>
      <c r="R89" s="289"/>
      <c r="S89" s="289"/>
      <c r="T89" s="289"/>
      <c r="U89" s="289"/>
      <c r="V89" s="289"/>
      <c r="W89" s="289"/>
      <c r="X89" s="785"/>
      <c r="Y89" s="714" t="s">
        <v>13</v>
      </c>
      <c r="Z89" s="715"/>
      <c r="AA89" s="716"/>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40" t="s">
        <v>11</v>
      </c>
      <c r="AC90" s="441"/>
      <c r="AD90" s="442"/>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2"/>
      <c r="B91" s="534"/>
      <c r="C91" s="534"/>
      <c r="D91" s="534"/>
      <c r="E91" s="534"/>
      <c r="F91" s="535"/>
      <c r="G91" s="549"/>
      <c r="H91" s="360"/>
      <c r="I91" s="360"/>
      <c r="J91" s="360"/>
      <c r="K91" s="360"/>
      <c r="L91" s="360"/>
      <c r="M91" s="360"/>
      <c r="N91" s="360"/>
      <c r="O91" s="550"/>
      <c r="P91" s="562"/>
      <c r="Q91" s="360"/>
      <c r="R91" s="360"/>
      <c r="S91" s="360"/>
      <c r="T91" s="360"/>
      <c r="U91" s="360"/>
      <c r="V91" s="360"/>
      <c r="W91" s="360"/>
      <c r="X91" s="550"/>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2"/>
      <c r="B92" s="534"/>
      <c r="C92" s="534"/>
      <c r="D92" s="534"/>
      <c r="E92" s="534"/>
      <c r="F92" s="535"/>
      <c r="G92" s="217"/>
      <c r="H92" s="176"/>
      <c r="I92" s="176"/>
      <c r="J92" s="176"/>
      <c r="K92" s="176"/>
      <c r="L92" s="176"/>
      <c r="M92" s="176"/>
      <c r="N92" s="176"/>
      <c r="O92" s="218"/>
      <c r="P92" s="176"/>
      <c r="Q92" s="781"/>
      <c r="R92" s="781"/>
      <c r="S92" s="781"/>
      <c r="T92" s="781"/>
      <c r="U92" s="781"/>
      <c r="V92" s="781"/>
      <c r="W92" s="781"/>
      <c r="X92" s="782"/>
      <c r="Y92" s="737" t="s">
        <v>61</v>
      </c>
      <c r="Z92" s="738"/>
      <c r="AA92" s="739"/>
      <c r="AB92" s="533"/>
      <c r="AC92" s="533"/>
      <c r="AD92" s="533"/>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19"/>
      <c r="H93" s="220"/>
      <c r="I93" s="220"/>
      <c r="J93" s="220"/>
      <c r="K93" s="220"/>
      <c r="L93" s="220"/>
      <c r="M93" s="220"/>
      <c r="N93" s="220"/>
      <c r="O93" s="221"/>
      <c r="P93" s="783"/>
      <c r="Q93" s="783"/>
      <c r="R93" s="783"/>
      <c r="S93" s="783"/>
      <c r="T93" s="783"/>
      <c r="U93" s="783"/>
      <c r="V93" s="783"/>
      <c r="W93" s="783"/>
      <c r="X93" s="784"/>
      <c r="Y93" s="714" t="s">
        <v>53</v>
      </c>
      <c r="Z93" s="715"/>
      <c r="AA93" s="716"/>
      <c r="AB93" s="504"/>
      <c r="AC93" s="504"/>
      <c r="AD93" s="504"/>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2"/>
      <c r="B94" s="536"/>
      <c r="C94" s="536"/>
      <c r="D94" s="536"/>
      <c r="E94" s="536"/>
      <c r="F94" s="537"/>
      <c r="G94" s="222"/>
      <c r="H94" s="179"/>
      <c r="I94" s="179"/>
      <c r="J94" s="179"/>
      <c r="K94" s="179"/>
      <c r="L94" s="179"/>
      <c r="M94" s="179"/>
      <c r="N94" s="179"/>
      <c r="O94" s="223"/>
      <c r="P94" s="289"/>
      <c r="Q94" s="289"/>
      <c r="R94" s="289"/>
      <c r="S94" s="289"/>
      <c r="T94" s="289"/>
      <c r="U94" s="289"/>
      <c r="V94" s="289"/>
      <c r="W94" s="289"/>
      <c r="X94" s="785"/>
      <c r="Y94" s="714" t="s">
        <v>13</v>
      </c>
      <c r="Z94" s="715"/>
      <c r="AA94" s="716"/>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40" t="s">
        <v>11</v>
      </c>
      <c r="AC95" s="441"/>
      <c r="AD95" s="442"/>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0"/>
      <c r="I96" s="360"/>
      <c r="J96" s="360"/>
      <c r="K96" s="360"/>
      <c r="L96" s="360"/>
      <c r="M96" s="360"/>
      <c r="N96" s="360"/>
      <c r="O96" s="550"/>
      <c r="P96" s="562"/>
      <c r="Q96" s="360"/>
      <c r="R96" s="360"/>
      <c r="S96" s="360"/>
      <c r="T96" s="360"/>
      <c r="U96" s="360"/>
      <c r="V96" s="360"/>
      <c r="W96" s="360"/>
      <c r="X96" s="550"/>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2"/>
      <c r="B97" s="534"/>
      <c r="C97" s="534"/>
      <c r="D97" s="534"/>
      <c r="E97" s="534"/>
      <c r="F97" s="535"/>
      <c r="G97" s="217"/>
      <c r="H97" s="176"/>
      <c r="I97" s="176"/>
      <c r="J97" s="176"/>
      <c r="K97" s="176"/>
      <c r="L97" s="176"/>
      <c r="M97" s="176"/>
      <c r="N97" s="176"/>
      <c r="O97" s="218"/>
      <c r="P97" s="176"/>
      <c r="Q97" s="781"/>
      <c r="R97" s="781"/>
      <c r="S97" s="781"/>
      <c r="T97" s="781"/>
      <c r="U97" s="781"/>
      <c r="V97" s="781"/>
      <c r="W97" s="781"/>
      <c r="X97" s="782"/>
      <c r="Y97" s="737" t="s">
        <v>61</v>
      </c>
      <c r="Z97" s="738"/>
      <c r="AA97" s="739"/>
      <c r="AB97" s="388"/>
      <c r="AC97" s="389"/>
      <c r="AD97" s="390"/>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2"/>
      <c r="B98" s="534"/>
      <c r="C98" s="534"/>
      <c r="D98" s="534"/>
      <c r="E98" s="534"/>
      <c r="F98" s="535"/>
      <c r="G98" s="219"/>
      <c r="H98" s="220"/>
      <c r="I98" s="220"/>
      <c r="J98" s="220"/>
      <c r="K98" s="220"/>
      <c r="L98" s="220"/>
      <c r="M98" s="220"/>
      <c r="N98" s="220"/>
      <c r="O98" s="221"/>
      <c r="P98" s="783"/>
      <c r="Q98" s="783"/>
      <c r="R98" s="783"/>
      <c r="S98" s="783"/>
      <c r="T98" s="783"/>
      <c r="U98" s="783"/>
      <c r="V98" s="783"/>
      <c r="W98" s="783"/>
      <c r="X98" s="784"/>
      <c r="Y98" s="714" t="s">
        <v>53</v>
      </c>
      <c r="Z98" s="715"/>
      <c r="AA98" s="716"/>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309</v>
      </c>
      <c r="AF100" s="804"/>
      <c r="AG100" s="804"/>
      <c r="AH100" s="805"/>
      <c r="AI100" s="803" t="s">
        <v>331</v>
      </c>
      <c r="AJ100" s="804"/>
      <c r="AK100" s="804"/>
      <c r="AL100" s="805"/>
      <c r="AM100" s="803" t="s">
        <v>428</v>
      </c>
      <c r="AN100" s="804"/>
      <c r="AO100" s="804"/>
      <c r="AP100" s="805"/>
      <c r="AQ100" s="906" t="s">
        <v>336</v>
      </c>
      <c r="AR100" s="907"/>
      <c r="AS100" s="907"/>
      <c r="AT100" s="908"/>
      <c r="AU100" s="906" t="s">
        <v>460</v>
      </c>
      <c r="AV100" s="907"/>
      <c r="AW100" s="907"/>
      <c r="AX100" s="909"/>
    </row>
    <row r="101" spans="1:60" ht="23.25" customHeight="1" x14ac:dyDescent="0.15">
      <c r="A101" s="473"/>
      <c r="B101" s="474"/>
      <c r="C101" s="474"/>
      <c r="D101" s="474"/>
      <c r="E101" s="474"/>
      <c r="F101" s="475"/>
      <c r="G101" s="176" t="s">
        <v>646</v>
      </c>
      <c r="H101" s="176"/>
      <c r="I101" s="176"/>
      <c r="J101" s="176"/>
      <c r="K101" s="176"/>
      <c r="L101" s="176"/>
      <c r="M101" s="176"/>
      <c r="N101" s="176"/>
      <c r="O101" s="176"/>
      <c r="P101" s="176"/>
      <c r="Q101" s="176"/>
      <c r="R101" s="176"/>
      <c r="S101" s="176"/>
      <c r="T101" s="176"/>
      <c r="U101" s="176"/>
      <c r="V101" s="176"/>
      <c r="W101" s="176"/>
      <c r="X101" s="218"/>
      <c r="Y101" s="795" t="s">
        <v>54</v>
      </c>
      <c r="Z101" s="700"/>
      <c r="AA101" s="701"/>
      <c r="AB101" s="533" t="s">
        <v>644</v>
      </c>
      <c r="AC101" s="533"/>
      <c r="AD101" s="533"/>
      <c r="AE101" s="343" t="s">
        <v>636</v>
      </c>
      <c r="AF101" s="343"/>
      <c r="AG101" s="343"/>
      <c r="AH101" s="343"/>
      <c r="AI101" s="343" t="s">
        <v>636</v>
      </c>
      <c r="AJ101" s="343"/>
      <c r="AK101" s="343"/>
      <c r="AL101" s="343"/>
      <c r="AM101" s="343">
        <v>1</v>
      </c>
      <c r="AN101" s="343"/>
      <c r="AO101" s="343"/>
      <c r="AP101" s="343"/>
      <c r="AQ101" s="343" t="s">
        <v>674</v>
      </c>
      <c r="AR101" s="343"/>
      <c r="AS101" s="343"/>
      <c r="AT101" s="343"/>
      <c r="AU101" s="348" t="s">
        <v>674</v>
      </c>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3" t="s">
        <v>644</v>
      </c>
      <c r="AC102" s="533"/>
      <c r="AD102" s="533"/>
      <c r="AE102" s="343" t="s">
        <v>636</v>
      </c>
      <c r="AF102" s="343"/>
      <c r="AG102" s="343"/>
      <c r="AH102" s="343"/>
      <c r="AI102" s="343" t="s">
        <v>636</v>
      </c>
      <c r="AJ102" s="343"/>
      <c r="AK102" s="343"/>
      <c r="AL102" s="343"/>
      <c r="AM102" s="343">
        <v>3</v>
      </c>
      <c r="AN102" s="343"/>
      <c r="AO102" s="343"/>
      <c r="AP102" s="343"/>
      <c r="AQ102" s="343"/>
      <c r="AR102" s="343"/>
      <c r="AS102" s="343"/>
      <c r="AT102" s="343"/>
      <c r="AU102" s="356" t="s">
        <v>674</v>
      </c>
      <c r="AV102" s="357"/>
      <c r="AW102" s="357"/>
      <c r="AX102" s="910"/>
    </row>
    <row r="103" spans="1:60" ht="31.5" hidden="1"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3"/>
      <c r="B104" s="474"/>
      <c r="C104" s="474"/>
      <c r="D104" s="474"/>
      <c r="E104" s="474"/>
      <c r="F104" s="475"/>
      <c r="G104" s="176"/>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c r="AC104" s="454"/>
      <c r="AD104" s="455"/>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8"/>
      <c r="AC114" s="389"/>
      <c r="AD114" s="390"/>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636</v>
      </c>
      <c r="AF116" s="343"/>
      <c r="AG116" s="343"/>
      <c r="AH116" s="343"/>
      <c r="AI116" s="343" t="s">
        <v>636</v>
      </c>
      <c r="AJ116" s="343"/>
      <c r="AK116" s="343"/>
      <c r="AL116" s="343"/>
      <c r="AM116" s="343">
        <v>1</v>
      </c>
      <c r="AN116" s="343"/>
      <c r="AO116" s="343"/>
      <c r="AP116" s="343"/>
      <c r="AQ116" s="348">
        <v>3</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636</v>
      </c>
      <c r="AF117" s="291"/>
      <c r="AG117" s="291"/>
      <c r="AH117" s="291"/>
      <c r="AI117" s="291" t="s">
        <v>636</v>
      </c>
      <c r="AJ117" s="291"/>
      <c r="AK117" s="291"/>
      <c r="AL117" s="291"/>
      <c r="AM117" s="439" t="s">
        <v>660</v>
      </c>
      <c r="AN117" s="291"/>
      <c r="AO117" s="291"/>
      <c r="AP117" s="291"/>
      <c r="AQ117" s="291" t="s">
        <v>673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8"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324</v>
      </c>
      <c r="B130" s="971"/>
      <c r="C130" s="970" t="s">
        <v>188</v>
      </c>
      <c r="D130" s="971"/>
      <c r="E130" s="293" t="s">
        <v>217</v>
      </c>
      <c r="F130" s="294"/>
      <c r="G130" s="295" t="s">
        <v>649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650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636</v>
      </c>
      <c r="AR133" s="256"/>
      <c r="AS133" s="164" t="s">
        <v>185</v>
      </c>
      <c r="AT133" s="187"/>
      <c r="AU133" s="163">
        <v>4</v>
      </c>
      <c r="AV133" s="163"/>
      <c r="AW133" s="164" t="s">
        <v>175</v>
      </c>
      <c r="AX133" s="165"/>
      <c r="AY133">
        <f>$AY$132</f>
        <v>1</v>
      </c>
    </row>
    <row r="134" spans="1:51" ht="39.75" customHeight="1" x14ac:dyDescent="0.15">
      <c r="A134" s="974"/>
      <c r="B134" s="238"/>
      <c r="C134" s="237"/>
      <c r="D134" s="238"/>
      <c r="E134" s="237"/>
      <c r="F134" s="299"/>
      <c r="G134" s="217" t="s">
        <v>651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t="s">
        <v>636</v>
      </c>
      <c r="AF134" s="152"/>
      <c r="AG134" s="152"/>
      <c r="AH134" s="152"/>
      <c r="AI134" s="251" t="s">
        <v>636</v>
      </c>
      <c r="AJ134" s="152"/>
      <c r="AK134" s="152"/>
      <c r="AL134" s="152"/>
      <c r="AM134" s="251">
        <v>100</v>
      </c>
      <c r="AN134" s="152"/>
      <c r="AO134" s="152"/>
      <c r="AP134" s="152"/>
      <c r="AQ134" s="251" t="s">
        <v>636</v>
      </c>
      <c r="AR134" s="152"/>
      <c r="AS134" s="152"/>
      <c r="AT134" s="152"/>
      <c r="AU134" s="251" t="s">
        <v>678</v>
      </c>
      <c r="AV134" s="152"/>
      <c r="AW134" s="152"/>
      <c r="AX134" s="196"/>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290</v>
      </c>
      <c r="AC135" s="160"/>
      <c r="AD135" s="160"/>
      <c r="AE135" s="251" t="s">
        <v>636</v>
      </c>
      <c r="AF135" s="152"/>
      <c r="AG135" s="152"/>
      <c r="AH135" s="152"/>
      <c r="AI135" s="251" t="s">
        <v>636</v>
      </c>
      <c r="AJ135" s="152"/>
      <c r="AK135" s="152"/>
      <c r="AL135" s="152"/>
      <c r="AM135" s="251">
        <v>90</v>
      </c>
      <c r="AN135" s="152"/>
      <c r="AO135" s="152"/>
      <c r="AP135" s="152"/>
      <c r="AQ135" s="251" t="s">
        <v>636</v>
      </c>
      <c r="AR135" s="152"/>
      <c r="AS135" s="152"/>
      <c r="AT135" s="152"/>
      <c r="AU135" s="251">
        <v>90</v>
      </c>
      <c r="AV135" s="152"/>
      <c r="AW135" s="152"/>
      <c r="AX135" s="196"/>
      <c r="AY135">
        <f t="shared" si="13"/>
        <v>1</v>
      </c>
    </row>
    <row r="136" spans="1:51" ht="18.75" hidden="1"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659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4"/>
      <c r="B430" s="238"/>
      <c r="C430" s="235" t="s">
        <v>590</v>
      </c>
      <c r="D430" s="236"/>
      <c r="E430" s="224" t="s">
        <v>318</v>
      </c>
      <c r="F430" s="429"/>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hidden="1" customHeight="1" x14ac:dyDescent="0.15">
      <c r="A433" s="974"/>
      <c r="B433" s="238"/>
      <c r="C433" s="237"/>
      <c r="D433" s="238"/>
      <c r="E433" s="181"/>
      <c r="F433" s="182"/>
      <c r="G433" s="217" t="s">
        <v>636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652</v>
      </c>
      <c r="AC433" s="160"/>
      <c r="AD433" s="160"/>
      <c r="AE433" s="151" t="s">
        <v>636</v>
      </c>
      <c r="AF433" s="152"/>
      <c r="AG433" s="152"/>
      <c r="AH433" s="152"/>
      <c r="AI433" s="151" t="s">
        <v>636</v>
      </c>
      <c r="AJ433" s="152"/>
      <c r="AK433" s="152"/>
      <c r="AL433" s="152"/>
      <c r="AM433" s="151" t="s">
        <v>655</v>
      </c>
      <c r="AN433" s="152"/>
      <c r="AO433" s="152"/>
      <c r="AP433" s="153"/>
      <c r="AQ433" s="151" t="s">
        <v>636</v>
      </c>
      <c r="AR433" s="152"/>
      <c r="AS433" s="152"/>
      <c r="AT433" s="153"/>
      <c r="AU433" s="152" t="s">
        <v>636</v>
      </c>
      <c r="AV433" s="152"/>
      <c r="AW433" s="152"/>
      <c r="AX433" s="196"/>
      <c r="AY433">
        <f t="shared" ref="AY433:AY435" si="63">$AY$431</f>
        <v>1</v>
      </c>
    </row>
    <row r="434" spans="1:51" ht="23.25" hidden="1"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652</v>
      </c>
      <c r="AC434" s="209"/>
      <c r="AD434" s="209"/>
      <c r="AE434" s="151" t="s">
        <v>636</v>
      </c>
      <c r="AF434" s="152"/>
      <c r="AG434" s="152"/>
      <c r="AH434" s="153"/>
      <c r="AI434" s="151" t="s">
        <v>636</v>
      </c>
      <c r="AJ434" s="152"/>
      <c r="AK434" s="152"/>
      <c r="AL434" s="152"/>
      <c r="AM434" s="151" t="s">
        <v>655</v>
      </c>
      <c r="AN434" s="152"/>
      <c r="AO434" s="152"/>
      <c r="AP434" s="153"/>
      <c r="AQ434" s="151" t="s">
        <v>636</v>
      </c>
      <c r="AR434" s="152"/>
      <c r="AS434" s="152"/>
      <c r="AT434" s="153"/>
      <c r="AU434" s="152" t="s">
        <v>636</v>
      </c>
      <c r="AV434" s="152"/>
      <c r="AW434" s="152"/>
      <c r="AX434" s="196"/>
      <c r="AY434">
        <f t="shared" si="63"/>
        <v>1</v>
      </c>
    </row>
    <row r="435" spans="1:51" ht="23.25" hidden="1"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636</v>
      </c>
      <c r="AF435" s="152"/>
      <c r="AG435" s="152"/>
      <c r="AH435" s="153"/>
      <c r="AI435" s="151" t="s">
        <v>636</v>
      </c>
      <c r="AJ435" s="152"/>
      <c r="AK435" s="152"/>
      <c r="AL435" s="152"/>
      <c r="AM435" s="151" t="s">
        <v>655</v>
      </c>
      <c r="AN435" s="152"/>
      <c r="AO435" s="152"/>
      <c r="AP435" s="153"/>
      <c r="AQ435" s="151" t="s">
        <v>636</v>
      </c>
      <c r="AR435" s="152"/>
      <c r="AS435" s="152"/>
      <c r="AT435" s="153"/>
      <c r="AU435" s="152" t="s">
        <v>636</v>
      </c>
      <c r="AV435" s="152"/>
      <c r="AW435" s="152"/>
      <c r="AX435" s="196"/>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hidden="1" customHeight="1" x14ac:dyDescent="0.15">
      <c r="A458" s="974"/>
      <c r="B458" s="238"/>
      <c r="C458" s="237"/>
      <c r="D458" s="238"/>
      <c r="E458" s="181"/>
      <c r="F458" s="182"/>
      <c r="G458" s="217" t="s">
        <v>636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652</v>
      </c>
      <c r="AC458" s="160"/>
      <c r="AD458" s="160"/>
      <c r="AE458" s="151" t="s">
        <v>636</v>
      </c>
      <c r="AF458" s="152"/>
      <c r="AG458" s="152"/>
      <c r="AH458" s="152"/>
      <c r="AI458" s="151" t="s">
        <v>636</v>
      </c>
      <c r="AJ458" s="152"/>
      <c r="AK458" s="152"/>
      <c r="AL458" s="152"/>
      <c r="AM458" s="151" t="s">
        <v>655</v>
      </c>
      <c r="AN458" s="152"/>
      <c r="AO458" s="152"/>
      <c r="AP458" s="153"/>
      <c r="AQ458" s="151" t="s">
        <v>636</v>
      </c>
      <c r="AR458" s="152"/>
      <c r="AS458" s="152"/>
      <c r="AT458" s="153"/>
      <c r="AU458" s="152" t="s">
        <v>636</v>
      </c>
      <c r="AV458" s="152"/>
      <c r="AW458" s="152"/>
      <c r="AX458" s="196"/>
      <c r="AY458">
        <f t="shared" ref="AY458:AY460" si="68">$AY$456</f>
        <v>1</v>
      </c>
    </row>
    <row r="459" spans="1:51" ht="23.25" hidden="1"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652</v>
      </c>
      <c r="AC459" s="209"/>
      <c r="AD459" s="209"/>
      <c r="AE459" s="151" t="s">
        <v>636</v>
      </c>
      <c r="AF459" s="152"/>
      <c r="AG459" s="152"/>
      <c r="AH459" s="153"/>
      <c r="AI459" s="151" t="s">
        <v>636</v>
      </c>
      <c r="AJ459" s="152"/>
      <c r="AK459" s="152"/>
      <c r="AL459" s="152"/>
      <c r="AM459" s="151" t="s">
        <v>655</v>
      </c>
      <c r="AN459" s="152"/>
      <c r="AO459" s="152"/>
      <c r="AP459" s="153"/>
      <c r="AQ459" s="151" t="s">
        <v>636</v>
      </c>
      <c r="AR459" s="152"/>
      <c r="AS459" s="152"/>
      <c r="AT459" s="153"/>
      <c r="AU459" s="152" t="s">
        <v>636</v>
      </c>
      <c r="AV459" s="152"/>
      <c r="AW459" s="152"/>
      <c r="AX459" s="196"/>
      <c r="AY459">
        <f t="shared" si="68"/>
        <v>1</v>
      </c>
    </row>
    <row r="460" spans="1:51" ht="23.25" hidden="1" customHeight="1" thickBot="1" x14ac:dyDescent="0.2">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636</v>
      </c>
      <c r="AF460" s="152"/>
      <c r="AG460" s="152"/>
      <c r="AH460" s="153"/>
      <c r="AI460" s="151" t="s">
        <v>636</v>
      </c>
      <c r="AJ460" s="152"/>
      <c r="AK460" s="152"/>
      <c r="AL460" s="152"/>
      <c r="AM460" s="151" t="s">
        <v>655</v>
      </c>
      <c r="AN460" s="152"/>
      <c r="AO460" s="152"/>
      <c r="AP460" s="153"/>
      <c r="AQ460" s="151" t="s">
        <v>636</v>
      </c>
      <c r="AR460" s="152"/>
      <c r="AS460" s="152"/>
      <c r="AT460" s="153"/>
      <c r="AU460" s="152" t="s">
        <v>636</v>
      </c>
      <c r="AV460" s="152"/>
      <c r="AW460" s="152"/>
      <c r="AX460" s="196"/>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4"/>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4"/>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4"/>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4"/>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4"/>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4"/>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4"/>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108.75"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654</v>
      </c>
      <c r="AE702" s="876"/>
      <c r="AF702" s="876"/>
      <c r="AG702" s="865" t="s">
        <v>661</v>
      </c>
      <c r="AH702" s="866"/>
      <c r="AI702" s="866"/>
      <c r="AJ702" s="866"/>
      <c r="AK702" s="866"/>
      <c r="AL702" s="866"/>
      <c r="AM702" s="866"/>
      <c r="AN702" s="866"/>
      <c r="AO702" s="866"/>
      <c r="AP702" s="866"/>
      <c r="AQ702" s="866"/>
      <c r="AR702" s="866"/>
      <c r="AS702" s="866"/>
      <c r="AT702" s="866"/>
      <c r="AU702" s="866"/>
      <c r="AV702" s="866"/>
      <c r="AW702" s="866"/>
      <c r="AX702" s="867"/>
    </row>
    <row r="703" spans="1:51" ht="99.7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69" t="s">
        <v>654</v>
      </c>
      <c r="AE703" s="170"/>
      <c r="AF703" s="170"/>
      <c r="AG703" s="649" t="s">
        <v>662</v>
      </c>
      <c r="AH703" s="650"/>
      <c r="AI703" s="650"/>
      <c r="AJ703" s="650"/>
      <c r="AK703" s="650"/>
      <c r="AL703" s="650"/>
      <c r="AM703" s="650"/>
      <c r="AN703" s="650"/>
      <c r="AO703" s="650"/>
      <c r="AP703" s="650"/>
      <c r="AQ703" s="650"/>
      <c r="AR703" s="650"/>
      <c r="AS703" s="650"/>
      <c r="AT703" s="650"/>
      <c r="AU703" s="650"/>
      <c r="AV703" s="650"/>
      <c r="AW703" s="650"/>
      <c r="AX703" s="651"/>
    </row>
    <row r="704" spans="1:51" ht="144"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654</v>
      </c>
      <c r="AE704" s="568"/>
      <c r="AF704" s="568"/>
      <c r="AG704" s="409" t="s">
        <v>663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664</v>
      </c>
      <c r="AE705" s="718"/>
      <c r="AF705" s="718"/>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0"/>
      <c r="B706" s="752"/>
      <c r="C706" s="596"/>
      <c r="D706" s="597"/>
      <c r="E706" s="668" t="s">
        <v>300</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c r="AE707" s="566"/>
      <c r="AF707" s="566"/>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664</v>
      </c>
      <c r="AE708" s="653"/>
      <c r="AF708" s="653"/>
      <c r="AG708" s="508"/>
      <c r="AH708" s="509"/>
      <c r="AI708" s="509"/>
      <c r="AJ708" s="509"/>
      <c r="AK708" s="509"/>
      <c r="AL708" s="509"/>
      <c r="AM708" s="509"/>
      <c r="AN708" s="509"/>
      <c r="AO708" s="509"/>
      <c r="AP708" s="509"/>
      <c r="AQ708" s="509"/>
      <c r="AR708" s="509"/>
      <c r="AS708" s="509"/>
      <c r="AT708" s="509"/>
      <c r="AU708" s="509"/>
      <c r="AV708" s="509"/>
      <c r="AW708" s="509"/>
      <c r="AX708" s="510"/>
    </row>
    <row r="709" spans="1:50" ht="26.25"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654</v>
      </c>
      <c r="AE709" s="170"/>
      <c r="AF709" s="170"/>
      <c r="AG709" s="649" t="s">
        <v>667</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664</v>
      </c>
      <c r="AE710" s="170"/>
      <c r="AF710" s="170"/>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654</v>
      </c>
      <c r="AE711" s="170"/>
      <c r="AF711" s="170"/>
      <c r="AG711" s="649" t="s">
        <v>665</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664</v>
      </c>
      <c r="AE712" s="568"/>
      <c r="AF712" s="568"/>
      <c r="AG712" s="576"/>
      <c r="AH712" s="577"/>
      <c r="AI712" s="577"/>
      <c r="AJ712" s="577"/>
      <c r="AK712" s="577"/>
      <c r="AL712" s="577"/>
      <c r="AM712" s="577"/>
      <c r="AN712" s="577"/>
      <c r="AO712" s="577"/>
      <c r="AP712" s="577"/>
      <c r="AQ712" s="577"/>
      <c r="AR712" s="577"/>
      <c r="AS712" s="577"/>
      <c r="AT712" s="577"/>
      <c r="AU712" s="577"/>
      <c r="AV712" s="577"/>
      <c r="AW712" s="577"/>
      <c r="AX712" s="578"/>
    </row>
    <row r="713" spans="1:50" ht="40.5" customHeight="1" x14ac:dyDescent="0.15">
      <c r="A713" s="640"/>
      <c r="B713" s="641"/>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654</v>
      </c>
      <c r="AE713" s="170"/>
      <c r="AF713" s="171"/>
      <c r="AG713" s="649" t="s">
        <v>666</v>
      </c>
      <c r="AH713" s="650"/>
      <c r="AI713" s="650"/>
      <c r="AJ713" s="650"/>
      <c r="AK713" s="650"/>
      <c r="AL713" s="650"/>
      <c r="AM713" s="650"/>
      <c r="AN713" s="650"/>
      <c r="AO713" s="650"/>
      <c r="AP713" s="650"/>
      <c r="AQ713" s="650"/>
      <c r="AR713" s="650"/>
      <c r="AS713" s="650"/>
      <c r="AT713" s="650"/>
      <c r="AU713" s="650"/>
      <c r="AV713" s="650"/>
      <c r="AW713" s="650"/>
      <c r="AX713" s="651"/>
    </row>
    <row r="714" spans="1:50" ht="42"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654</v>
      </c>
      <c r="AE714" s="574"/>
      <c r="AF714" s="575"/>
      <c r="AG714" s="674" t="s">
        <v>668</v>
      </c>
      <c r="AH714" s="675"/>
      <c r="AI714" s="675"/>
      <c r="AJ714" s="675"/>
      <c r="AK714" s="675"/>
      <c r="AL714" s="675"/>
      <c r="AM714" s="675"/>
      <c r="AN714" s="675"/>
      <c r="AO714" s="675"/>
      <c r="AP714" s="675"/>
      <c r="AQ714" s="675"/>
      <c r="AR714" s="675"/>
      <c r="AS714" s="675"/>
      <c r="AT714" s="675"/>
      <c r="AU714" s="675"/>
      <c r="AV714" s="675"/>
      <c r="AW714" s="675"/>
      <c r="AX714" s="676"/>
    </row>
    <row r="715" spans="1:50" ht="36.75"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654</v>
      </c>
      <c r="AE715" s="653"/>
      <c r="AF715" s="759"/>
      <c r="AG715" s="508" t="s">
        <v>669</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664</v>
      </c>
      <c r="AE716" s="741"/>
      <c r="AF716" s="741"/>
      <c r="AG716" s="649"/>
      <c r="AH716" s="650"/>
      <c r="AI716" s="650"/>
      <c r="AJ716" s="650"/>
      <c r="AK716" s="650"/>
      <c r="AL716" s="650"/>
      <c r="AM716" s="650"/>
      <c r="AN716" s="650"/>
      <c r="AO716" s="650"/>
      <c r="AP716" s="650"/>
      <c r="AQ716" s="650"/>
      <c r="AR716" s="650"/>
      <c r="AS716" s="650"/>
      <c r="AT716" s="650"/>
      <c r="AU716" s="650"/>
      <c r="AV716" s="650"/>
      <c r="AW716" s="650"/>
      <c r="AX716" s="651"/>
    </row>
    <row r="717" spans="1:50" ht="32.25"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654</v>
      </c>
      <c r="AE717" s="170"/>
      <c r="AF717" s="170"/>
      <c r="AG717" s="649" t="s">
        <v>670</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664</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664</v>
      </c>
      <c r="AE719" s="653"/>
      <c r="AF719" s="653"/>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5"/>
      <c r="B721" s="636"/>
      <c r="C721" s="898"/>
      <c r="D721" s="899"/>
      <c r="E721" s="899"/>
      <c r="F721" s="900"/>
      <c r="G721" s="916"/>
      <c r="H721" s="917"/>
      <c r="I721" s="63" t="str">
        <f>IF(OR(G721="　", G721=""), "", "-")</f>
        <v/>
      </c>
      <c r="J721" s="897"/>
      <c r="K721" s="897"/>
      <c r="L721" s="63" t="str">
        <f>IF(M721="","","-")</f>
        <v/>
      </c>
      <c r="M721" s="64"/>
      <c r="N721" s="894"/>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89.25" customHeight="1" x14ac:dyDescent="0.15">
      <c r="A726" s="603" t="s">
        <v>47</v>
      </c>
      <c r="B726" s="604"/>
      <c r="C726" s="424" t="s">
        <v>52</v>
      </c>
      <c r="D726" s="563"/>
      <c r="E726" s="563"/>
      <c r="F726" s="564"/>
      <c r="G726" s="779" t="s">
        <v>672</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671</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676</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t="s">
        <v>136</v>
      </c>
      <c r="B731" s="601"/>
      <c r="C731" s="601"/>
      <c r="D731" s="601"/>
      <c r="E731" s="602"/>
      <c r="F731" s="665" t="s">
        <v>677</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t="s">
        <v>679</v>
      </c>
      <c r="B733" s="601"/>
      <c r="C733" s="601"/>
      <c r="D733" s="601"/>
      <c r="E733" s="602"/>
      <c r="F733" s="748" t="s">
        <v>680</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591</v>
      </c>
      <c r="B737" s="143"/>
      <c r="C737" s="143"/>
      <c r="D737" s="144"/>
      <c r="E737" s="90" t="s">
        <v>636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636</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636</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636</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653</v>
      </c>
      <c r="J746" s="98"/>
      <c r="K746" s="85" t="str">
        <f>IF(I746="","","-")</f>
        <v>-</v>
      </c>
      <c r="L746" s="89">
        <v>60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657</v>
      </c>
      <c r="F747" s="98"/>
      <c r="G747" s="98"/>
      <c r="H747" s="85" t="str">
        <f>IF(E747="","","-")</f>
        <v>-</v>
      </c>
      <c r="I747" s="98" t="s">
        <v>332</v>
      </c>
      <c r="J747" s="98"/>
      <c r="K747" s="85" t="str">
        <f>IF(I747="","","-")</f>
        <v>-</v>
      </c>
      <c r="L747" s="89">
        <v>60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2" t="s">
        <v>305</v>
      </c>
      <c r="B787" s="743"/>
      <c r="C787" s="743"/>
      <c r="D787" s="743"/>
      <c r="E787" s="743"/>
      <c r="F787" s="744"/>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8"/>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8"/>
      <c r="B789" s="745"/>
      <c r="C789" s="745"/>
      <c r="D789" s="745"/>
      <c r="E789" s="745"/>
      <c r="F789" s="746"/>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9"/>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8"/>
      <c r="B790" s="745"/>
      <c r="C790" s="745"/>
      <c r="D790" s="745"/>
      <c r="E790" s="745"/>
      <c r="F790" s="746"/>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8"/>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8"/>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8"/>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8"/>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8"/>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8"/>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8"/>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8"/>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
      <c r="A799" s="538"/>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8"/>
      <c r="B800" s="745"/>
      <c r="C800" s="745"/>
      <c r="D800" s="745"/>
      <c r="E800" s="745"/>
      <c r="F800" s="746"/>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8"/>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8"/>
      <c r="B802" s="745"/>
      <c r="C802" s="745"/>
      <c r="D802" s="745"/>
      <c r="E802" s="745"/>
      <c r="F802" s="746"/>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9"/>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8"/>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8"/>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8"/>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8"/>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8"/>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8"/>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8"/>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8"/>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8"/>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8"/>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8"/>
      <c r="B813" s="745"/>
      <c r="C813" s="745"/>
      <c r="D813" s="745"/>
      <c r="E813" s="745"/>
      <c r="F813" s="746"/>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8"/>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8"/>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9"/>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8"/>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8"/>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8"/>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8"/>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8"/>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8"/>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8"/>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8"/>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8"/>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8"/>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8"/>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8"/>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8"/>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9"/>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8"/>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8"/>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8"/>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8"/>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8"/>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8"/>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8"/>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8"/>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8"/>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8"/>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5" t="s">
        <v>265</v>
      </c>
      <c r="AM839" s="936"/>
      <c r="AN839" s="936"/>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8" t="s">
        <v>251</v>
      </c>
      <c r="AQ1109" s="408"/>
      <c r="AR1109" s="408"/>
      <c r="AS1109" s="408"/>
      <c r="AT1109" s="408"/>
      <c r="AU1109" s="408"/>
      <c r="AV1109" s="408"/>
      <c r="AW1109" s="408"/>
      <c r="AX1109" s="408"/>
    </row>
    <row r="1110" spans="1:51" ht="30" customHeight="1" x14ac:dyDescent="0.15">
      <c r="A1110" s="386">
        <v>1</v>
      </c>
      <c r="B1110" s="386">
        <v>1</v>
      </c>
      <c r="C1110" s="873"/>
      <c r="D1110" s="873"/>
      <c r="E1110" s="872"/>
      <c r="F1110" s="872"/>
      <c r="G1110" s="872"/>
      <c r="H1110" s="872"/>
      <c r="I1110" s="872"/>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3"/>
      <c r="D1111" s="873"/>
      <c r="E1111" s="872"/>
      <c r="F1111" s="872"/>
      <c r="G1111" s="872"/>
      <c r="H1111" s="872"/>
      <c r="I1111" s="872"/>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3"/>
      <c r="D1112" s="873"/>
      <c r="E1112" s="872"/>
      <c r="F1112" s="872"/>
      <c r="G1112" s="872"/>
      <c r="H1112" s="872"/>
      <c r="I1112" s="872"/>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3"/>
      <c r="D1113" s="873"/>
      <c r="E1113" s="872"/>
      <c r="F1113" s="872"/>
      <c r="G1113" s="872"/>
      <c r="H1113" s="872"/>
      <c r="I1113" s="872"/>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3"/>
      <c r="D1114" s="873"/>
      <c r="E1114" s="872"/>
      <c r="F1114" s="872"/>
      <c r="G1114" s="872"/>
      <c r="H1114" s="872"/>
      <c r="I1114" s="872"/>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3"/>
      <c r="D1115" s="873"/>
      <c r="E1115" s="872"/>
      <c r="F1115" s="872"/>
      <c r="G1115" s="872"/>
      <c r="H1115" s="872"/>
      <c r="I1115" s="872"/>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3"/>
      <c r="D1116" s="873"/>
      <c r="E1116" s="872"/>
      <c r="F1116" s="872"/>
      <c r="G1116" s="872"/>
      <c r="H1116" s="872"/>
      <c r="I1116" s="872"/>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3"/>
      <c r="D1117" s="873"/>
      <c r="E1117" s="872"/>
      <c r="F1117" s="872"/>
      <c r="G1117" s="872"/>
      <c r="H1117" s="872"/>
      <c r="I1117" s="872"/>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3"/>
      <c r="D1118" s="873"/>
      <c r="E1118" s="872"/>
      <c r="F1118" s="872"/>
      <c r="G1118" s="872"/>
      <c r="H1118" s="872"/>
      <c r="I1118" s="872"/>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3"/>
      <c r="D1119" s="873"/>
      <c r="E1119" s="872"/>
      <c r="F1119" s="872"/>
      <c r="G1119" s="872"/>
      <c r="H1119" s="872"/>
      <c r="I1119" s="872"/>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3"/>
      <c r="D1120" s="873"/>
      <c r="E1120" s="872"/>
      <c r="F1120" s="872"/>
      <c r="G1120" s="872"/>
      <c r="H1120" s="872"/>
      <c r="I1120" s="872"/>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3"/>
      <c r="D1121" s="873"/>
      <c r="E1121" s="872"/>
      <c r="F1121" s="872"/>
      <c r="G1121" s="872"/>
      <c r="H1121" s="872"/>
      <c r="I1121" s="872"/>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3"/>
      <c r="D1122" s="873"/>
      <c r="E1122" s="872"/>
      <c r="F1122" s="872"/>
      <c r="G1122" s="872"/>
      <c r="H1122" s="872"/>
      <c r="I1122" s="872"/>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3"/>
      <c r="D1123" s="873"/>
      <c r="E1123" s="872"/>
      <c r="F1123" s="872"/>
      <c r="G1123" s="872"/>
      <c r="H1123" s="872"/>
      <c r="I1123" s="872"/>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3"/>
      <c r="D1124" s="873"/>
      <c r="E1124" s="872"/>
      <c r="F1124" s="872"/>
      <c r="G1124" s="872"/>
      <c r="H1124" s="872"/>
      <c r="I1124" s="872"/>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3"/>
      <c r="D1125" s="873"/>
      <c r="E1125" s="872"/>
      <c r="F1125" s="872"/>
      <c r="G1125" s="872"/>
      <c r="H1125" s="872"/>
      <c r="I1125" s="872"/>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3"/>
      <c r="D1126" s="873"/>
      <c r="E1126" s="872"/>
      <c r="F1126" s="872"/>
      <c r="G1126" s="872"/>
      <c r="H1126" s="872"/>
      <c r="I1126" s="872"/>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3"/>
      <c r="D1127" s="873"/>
      <c r="E1127" s="247"/>
      <c r="F1127" s="872"/>
      <c r="G1127" s="872"/>
      <c r="H1127" s="872"/>
      <c r="I1127" s="872"/>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3"/>
      <c r="D1128" s="873"/>
      <c r="E1128" s="872"/>
      <c r="F1128" s="872"/>
      <c r="G1128" s="872"/>
      <c r="H1128" s="872"/>
      <c r="I1128" s="872"/>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3"/>
      <c r="D1129" s="873"/>
      <c r="E1129" s="872"/>
      <c r="F1129" s="872"/>
      <c r="G1129" s="872"/>
      <c r="H1129" s="872"/>
      <c r="I1129" s="872"/>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3"/>
      <c r="D1130" s="873"/>
      <c r="E1130" s="872"/>
      <c r="F1130" s="872"/>
      <c r="G1130" s="872"/>
      <c r="H1130" s="872"/>
      <c r="I1130" s="872"/>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3"/>
      <c r="D1131" s="873"/>
      <c r="E1131" s="872"/>
      <c r="F1131" s="872"/>
      <c r="G1131" s="872"/>
      <c r="H1131" s="872"/>
      <c r="I1131" s="872"/>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3"/>
      <c r="D1132" s="873"/>
      <c r="E1132" s="872"/>
      <c r="F1132" s="872"/>
      <c r="G1132" s="872"/>
      <c r="H1132" s="872"/>
      <c r="I1132" s="872"/>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3"/>
      <c r="D1133" s="873"/>
      <c r="E1133" s="872"/>
      <c r="F1133" s="872"/>
      <c r="G1133" s="872"/>
      <c r="H1133" s="872"/>
      <c r="I1133" s="872"/>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3"/>
      <c r="D1134" s="873"/>
      <c r="E1134" s="872"/>
      <c r="F1134" s="872"/>
      <c r="G1134" s="872"/>
      <c r="H1134" s="872"/>
      <c r="I1134" s="872"/>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3"/>
      <c r="D1135" s="873"/>
      <c r="E1135" s="872"/>
      <c r="F1135" s="872"/>
      <c r="G1135" s="872"/>
      <c r="H1135" s="872"/>
      <c r="I1135" s="872"/>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3"/>
      <c r="D1136" s="873"/>
      <c r="E1136" s="872"/>
      <c r="F1136" s="872"/>
      <c r="G1136" s="872"/>
      <c r="H1136" s="872"/>
      <c r="I1136" s="872"/>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3"/>
      <c r="D1137" s="873"/>
      <c r="E1137" s="872"/>
      <c r="F1137" s="872"/>
      <c r="G1137" s="872"/>
      <c r="H1137" s="872"/>
      <c r="I1137" s="872"/>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3"/>
      <c r="D1138" s="873"/>
      <c r="E1138" s="872"/>
      <c r="F1138" s="872"/>
      <c r="G1138" s="872"/>
      <c r="H1138" s="872"/>
      <c r="I1138" s="872"/>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3"/>
      <c r="D1139" s="873"/>
      <c r="E1139" s="872"/>
      <c r="F1139" s="872"/>
      <c r="G1139" s="872"/>
      <c r="H1139" s="872"/>
      <c r="I1139" s="872"/>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654</v>
      </c>
      <c r="H2" s="13" t="str">
        <f>IF(G2="","",F2)</f>
        <v>一般会計</v>
      </c>
      <c r="I2" s="13" t="str">
        <f>IF(H2="","",IF(I1&lt;&gt;"",CONCATENATE(I1,"、",H2),H2))</f>
        <v>一般会計</v>
      </c>
      <c r="K2" s="14" t="s">
        <v>102</v>
      </c>
      <c r="L2" s="15"/>
      <c r="M2" s="13" t="str">
        <f>IF(L2="","",K2)</f>
        <v/>
      </c>
      <c r="N2" s="13" t="str">
        <f>IF(M2="","",IF(N1&lt;&gt;"",CONCATENATE(N1,"、",M2),M2))</f>
        <v/>
      </c>
      <c r="O2" s="13"/>
      <c r="P2" s="12" t="s">
        <v>73</v>
      </c>
      <c r="Q2" s="17" t="s">
        <v>654</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654</v>
      </c>
      <c r="M3" s="13" t="str">
        <f t="shared" ref="M3:M11" si="2">IF(L3="","",K3)</f>
        <v>文教及び科学振興</v>
      </c>
      <c r="N3" s="13" t="str">
        <f>IF(M3="",N2,IF(N2&lt;&gt;"",CONCATENATE(N2,"、",M3),M3))</f>
        <v>文教及び科学振興</v>
      </c>
      <c r="O3" s="13"/>
      <c r="P3" s="12" t="s">
        <v>74</v>
      </c>
      <c r="Q3" s="17" t="s">
        <v>654</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654</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2021-05-24T02:07:50Z</cp:lastPrinted>
  <dcterms:created xsi:type="dcterms:W3CDTF">2012-03-13T00:50:25Z</dcterms:created>
  <dcterms:modified xsi:type="dcterms:W3CDTF">2021-08-27T02:08:00Z</dcterms:modified>
</cp:coreProperties>
</file>