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A95DFB84-6C39-4CA3-8A7A-E7957CAB3DD6}" xr6:coauthVersionLast="36" xr6:coauthVersionMax="36" xr10:uidLastSave="{00000000-0000-0000-0000-000000000000}"/>
  <bookViews>
    <workbookView showHorizontalScroll="0" showVerticalScroll="0"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<sst xmlns="http://schemas.openxmlformats.org/spreadsheetml/2006/main" count="2304" uniqueCount="683">
  <si>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</si>
  <si>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</si>
  <si>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</si>
  <si>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</si>
  <si>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</si>
  <si>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</si>
  <si>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</si>
  <si>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</si>
  <si>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</si>
  <si>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</si>
  <si>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</si>
  <si>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</si>
  <si>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</si>
  <si>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</si>
  <si>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</si>
  <si>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</si>
  <si>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</si>
  <si>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</si>
  <si>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</si>
  <si>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</si>
  <si>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</si>
  <si>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</si>
  <si>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</si>
  <si>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</si>
  <si>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</si>
  <si>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</si>
  <si>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</si>
  <si>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</si>
  <si>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</si>
  <si>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</si>
  <si>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</si>
  <si>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</si>
  <si>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</si>
  <si>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</si>
  <si>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</si>
  <si>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</si>
  <si>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</si>
  <si>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</si>
  <si>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</si>
  <si>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</si>
  <si>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</si>
  <si>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</si>
  <si>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</si>
  <si>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</si>
  <si>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</si>
  <si>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</si>
  <si>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</si>
  <si>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</si>
  <si>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</si>
  <si>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</si>
  <si>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</si>
  <si>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</si>
  <si>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</si>
  <si>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</si>
  <si>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</si>
  <si>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</si>
  <si>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</si>
  <si>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</si>
  <si>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</si>
  <si>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</si>
  <si>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</si>
  <si>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</si>
  <si>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</si>
  <si>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</si>
  <si>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</si>
  <si>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</si>
  <si>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</si>
  <si>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</si>
  <si>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</si>
  <si>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</si>
  <si>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</si>
  <si>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</si>
  <si>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</si>
  <si>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</si>
  <si>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</si>
  <si>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</si>
  <si>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</si>
  <si>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</si>
  <si>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</si>
  <si>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</si>
  <si>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</si>
  <si>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</si>
  <si>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</si>
  <si>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</si>
  <si>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</si>
  <si>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</si>
  <si>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</si>
  <si>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</si>
  <si>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</si>
  <si>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</si>
  <si>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</si>
  <si>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</si>
  <si>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</si>
  <si>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</si>
  <si>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</si>
  <si>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</si>
  <si>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</si>
  <si>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</si>
  <si>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</si>
  <si>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</si>
  <si>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</si>
  <si>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</si>
  <si>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</si>
  <si>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</si>
  <si>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</si>
  <si>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</si>
  <si>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</si>
  <si>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</si>
  <si>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</si>
  <si>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</si>
  <si>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</si>
  <si>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</si>
  <si>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</si>
  <si>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</si>
  <si>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</si>
  <si>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</si>
  <si>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</si>
  <si>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</si>
  <si>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</si>
  <si>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</si>
  <si>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</si>
  <si>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</si>
  <si>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</si>
  <si>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</si>
  <si>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</si>
  <si>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</si>
  <si>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</si>
  <si>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</si>
  <si>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</si>
  <si>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</si>
  <si>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</si>
  <si>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</si>
  <si>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</si>
  <si>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</si>
  <si>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</si>
  <si>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</si>
  <si>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</si>
  <si>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</si>
  <si>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</si>
  <si>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</si>
  <si>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</si>
  <si>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</si>
  <si>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</si>
  <si>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</si>
  <si>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</si>
  <si>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</si>
  <si>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</si>
  <si>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</si>
  <si>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</si>
  <si>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</si>
  <si>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</si>
  <si>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</si>
  <si>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</si>
  <si>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</si>
  <si>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</si>
  <si>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</si>
  <si>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</si>
  <si>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</si>
  <si>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</si>
  <si>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</si>
  <si>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</si>
  <si>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</si>
  <si>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</si>
  <si>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</si>
  <si>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</si>
  <si>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</si>
  <si>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</si>
  <si>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</si>
  <si>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</si>
  <si>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</si>
  <si>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</si>
  <si>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</si>
  <si>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</si>
  <si>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</si>
  <si>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</si>
  <si>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</si>
  <si>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</si>
  <si>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</si>
  <si>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</si>
  <si>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</si>
  <si>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</si>
  <si>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</si>
  <si>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</si>
  <si>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</si>
  <si>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</si>
  <si>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</si>
  <si>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</si>
  <si>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</si>
  <si>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</si>
  <si>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</si>
  <si>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</si>
  <si>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</si>
  <si>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</si>
  <si>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</si>
  <si>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</si>
  <si>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</si>
  <si>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</si>
  <si>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</si>
  <si>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</si>
  <si>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</si>
  <si>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</si>
  <si>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</si>
  <si>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</si>
  <si>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</si>
  <si>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</si>
  <si>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</si>
  <si>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</si>
  <si>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</si>
  <si>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</si>
  <si>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</si>
  <si>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</si>
  <si>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</si>
  <si>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</si>
  <si>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</si>
  <si>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</si>
  <si>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</si>
  <si>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</si>
  <si>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</si>
  <si>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</si>
  <si>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</si>
  <si>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</si>
  <si>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</si>
  <si>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</si>
  <si>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</si>
  <si>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</si>
  <si>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</si>
  <si>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</si>
  <si>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</si>
  <si>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</si>
  <si>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</si>
  <si>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</si>
  <si>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</si>
  <si>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</si>
  <si>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</si>
  <si>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</si>
  <si>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</si>
  <si>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</si>
  <si>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</si>
  <si>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</si>
  <si>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</si>
  <si>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</si>
  <si>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</si>
  <si>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</si>
  <si>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</si>
  <si>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</si>
  <si>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</si>
  <si>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</si>
  <si>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</si>
  <si>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</si>
  <si>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</si>
  <si>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</si>
  <si>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</si>
  <si>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</si>
  <si>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</si>
  <si>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</si>
  <si>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</si>
  <si>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</si>
  <si>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</si>
  <si>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</si>
  <si>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</si>
  <si>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</si>
  <si>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</si>
  <si>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</si>
  <si>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</si>
  <si>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</si>
  <si>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</si>
  <si>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</si>
  <si>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</si>
  <si>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</si>
  <si>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</si>
  <si>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</si>
  <si>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</si>
  <si>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</si>
  <si>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</si>
  <si>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</si>
  <si>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</si>
  <si>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</si>
  <si>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</si>
  <si>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</si>
  <si>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</si>
  <si>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</si>
  <si>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</si>
  <si>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</si>
  <si>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</si>
  <si>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</si>
  <si>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</si>
  <si>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</si>
  <si>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</si>
  <si>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</si>
  <si>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</si>
  <si>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</si>
  <si>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</si>
  <si>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</si>
  <si>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</si>
  <si>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</si>
  <si>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</si>
  <si>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</si>
  <si>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</si>
  <si>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</si>
  <si>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</si>
  <si>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</si>
  <si>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</si>
  <si>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</si>
  <si>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</si>
  <si>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</si>
  <si>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</si>
  <si>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</si>
  <si>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</si>
  <si>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</si>
  <si>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</si>
  <si>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</si>
  <si>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</si>
  <si>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</si>
  <si>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</si>
  <si>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</si>
  <si>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</si>
  <si>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</si>
  <si>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</si>
  <si>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</si>
  <si>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</si>
  <si>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</si>
  <si>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</si>
  <si>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</si>
  <si>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</si>
  <si>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</si>
  <si>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</si>
  <si>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</si>
  <si>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</si>
  <si>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</si>
  <si>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</si>
  <si>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</si>
  <si>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</si>
  <si>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</si>
  <si>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</si>
  <si>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</si>
  <si>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</si>
  <si>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</si>
  <si>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</si>
  <si>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</si>
  <si>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</si>
  <si>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</si>
  <si>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</si>
  <si>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</si>
  <si>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</si>
  <si>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</si>
  <si>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</si>
  <si>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</si>
  <si>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</si>
  <si>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</si>
  <si>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</si>
  <si>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</si>
  <si>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</si>
  <si>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</si>
  <si>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</si>
  <si>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</si>
  <si>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</si>
  <si>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</si>
  <si>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</si>
  <si>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</si>
  <si>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</si>
  <si>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</si>
  <si>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</si>
  <si>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</si>
  <si>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</si>
  <si>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</si>
  <si>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</si>
  <si>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</si>
  <si>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</si>
  <si>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</si>
  <si>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</si>
  <si>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</si>
  <si>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</si>
  <si>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</si>
  <si>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</si>
  <si>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</si>
  <si>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</si>
  <si>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</si>
  <si>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</si>
  <si>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</si>
  <si>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</si>
  <si>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</si>
  <si>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</si>
  <si>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</si>
  <si>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</si>
  <si>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</si>
  <si>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</si>
  <si>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</si>
  <si>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</si>
  <si>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</si>
  <si>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</si>
  <si>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</si>
  <si>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</si>
  <si>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</si>
  <si>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</si>
  <si>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</si>
  <si>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</si>
  <si>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</si>
  <si>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</si>
  <si>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</si>
  <si>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</si>
  <si>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</si>
  <si>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</si>
  <si>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</si>
  <si>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</si>
  <si>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</si>
  <si>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</si>
  <si>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</si>
  <si>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</si>
  <si>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</si>
  <si>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</si>
  <si>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</si>
  <si>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</si>
  <si>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</si>
  <si>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</si>
  <si>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</si>
  <si>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</si>
  <si>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</si>
  <si>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</si>
  <si>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</si>
  <si>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</si>
  <si>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</si>
  <si>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</si>
  <si>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</si>
  <si>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</si>
  <si>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</si>
  <si>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</si>
  <si>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</si>
  <si>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</si>
  <si>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</si>
  <si>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</si>
  <si>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</si>
  <si>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</si>
  <si>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</si>
  <si>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</si>
  <si>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</si>
  <si>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</si>
  <si>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</si>
  <si>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</si>
  <si>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</si>
  <si>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</si>
  <si>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</si>
  <si>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</si>
  <si>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</si>
  <si>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</si>
  <si>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</si>
  <si>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</si>
  <si>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</si>
  <si>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</si>
  <si>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</si>
  <si>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</si>
  <si>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</si>
  <si>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</si>
  <si>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</si>
  <si>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</si>
  <si>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</si>
  <si>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</si>
  <si>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</si>
  <si>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</si>
  <si>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</si>
  <si>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</si>
  <si>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</si>
  <si>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</si>
  <si>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</si>
  <si>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</si>
  <si>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</si>
  <si>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</si>
  <si>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</si>
  <si>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</si>
  <si>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</si>
  <si>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</si>
  <si>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</si>
  <si>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</si>
  <si>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</si>
  <si>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</si>
  <si>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</si>
  <si>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</si>
  <si>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</si>
  <si>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</si>
  <si>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</si>
  <si>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</si>
  <si>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</si>
  <si>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</si>
  <si>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</si>
  <si>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</si>
  <si>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</si>
  <si>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</si>
  <si>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</si>
  <si>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</si>
  <si>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</si>
  <si>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</si>
  <si>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</si>
  <si>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</si>
  <si>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</si>
  <si>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</si>
  <si>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</si>
  <si>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</si>
  <si>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</si>
  <si>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</si>
  <si>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</si>
  <si>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</si>
  <si>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</si>
  <si>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</si>
  <si>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</si>
  <si>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</si>
  <si>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</si>
  <si>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</si>
  <si>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</si>
  <si>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</si>
  <si>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</si>
  <si>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</si>
  <si>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</si>
  <si>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</si>
  <si>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</si>
  <si>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</si>
  <si>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</si>
  <si>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</si>
  <si>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</si>
  <si>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</si>
  <si>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</si>
  <si>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</si>
  <si>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</si>
  <si>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</si>
  <si>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</si>
  <si>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</si>
  <si>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</si>
  <si>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</si>
  <si>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</si>
  <si>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</si>
  <si>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</si>
  <si>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</si>
  <si>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</si>
  <si>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</si>
  <si>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</si>
  <si>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</si>
  <si>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</si>
  <si>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</si>
  <si>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</si>
  <si>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</si>
  <si>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</si>
  <si>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</si>
  <si>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</si>
  <si>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</si>
  <si>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</si>
  <si>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</si>
  <si>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</si>
  <si>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</si>
  <si>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</si>
  <si>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</si>
  <si>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</si>
  <si>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</si>
  <si>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</si>
  <si>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</si>
  <si>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</si>
  <si>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</si>
  <si>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</si>
  <si>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</si>
  <si>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</si>
  <si>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</si>
  <si>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</si>
  <si>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</si>
  <si>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</si>
  <si>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</si>
  <si>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</si>
  <si>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</si>
  <si>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</si>
  <si>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</si>
  <si>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</si>
  <si>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</si>
  <si>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</si>
  <si>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</si>
  <si>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</si>
  <si>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</si>
  <si>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</si>
  <si>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</si>
  <si>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</si>
  <si>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</si>
  <si>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</si>
  <si>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</si>
  <si>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</si>
  <si>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</si>
  <si>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</si>
  <si>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</si>
  <si>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</si>
  <si>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</si>
  <si>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</si>
  <si>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</si>
  <si>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</si>
  <si>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</si>
  <si>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</si>
  <si>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</si>
  <si>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</si>
  <si>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</si>
  <si>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</si>
  <si>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</si>
  <si>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</si>
  <si>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</si>
  <si>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</si>
  <si>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</si>
  <si>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</si>
  <si>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</si>
  <si>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</si>
  <si>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</si>
  <si>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</si>
  <si>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</si>
  <si>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</si>
  <si>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</si>
  <si>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</si>
  <si>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</si>
  <si>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</si>
  <si>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</si>
  <si>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</si>
  <si>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</si>
  <si>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</si>
  <si>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</si>
  <si>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</si>
  <si>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</si>
  <si>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</si>
  <si>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</si>
  <si>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</si>
  <si>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</si>
  <si>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</si>
  <si>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</si>
  <si>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</si>
  <si>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</si>
  <si>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</si>
  <si>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</si>
  <si>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</si>
  <si>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</si>
  <si>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</si>
  <si>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</si>
  <si>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大規模地震に起因する土砂災害のプレアナリシス手法の開発</t>
  </si>
  <si>
    <t>国土技術政策総合研究所</t>
  </si>
  <si>
    <t>室長　山越　隆雄</t>
  </si>
  <si>
    <t>平成30年度</t>
  </si>
  <si>
    <t>令和2年度</t>
  </si>
  <si>
    <t>土砂災害研究部　砂防研究室</t>
  </si>
  <si>
    <t>-</t>
  </si>
  <si>
    <t>国土交通省防災業務計画（令和元年版）</t>
  </si>
  <si>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</si>
  <si>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</si>
  <si>
    <t>令和2年度までに「土砂災害危険箇所における緊急点検に関する手引き」に本研究により確立した推定手法を活用した点検方法の項目を１つ追加する。</t>
  </si>
  <si>
    <t>項目</t>
  </si>
  <si>
    <t>国土技術政策総合研究所調べ</t>
  </si>
  <si>
    <t>斜面崩壊の発生状況を事前に推定することができる手法の開発に関する研究項目の終了件数</t>
  </si>
  <si>
    <t>執行額（百万円）／　斜面崩壊の発生状況を事前に推定することができる手法の開発に関する研究項目　　　　　　　　　　　　　　　　</t>
    <phoneticPr fontId="5"/>
  </si>
  <si>
    <t>百万円/件</t>
  </si>
  <si>
    <t>13百万円/1</t>
  </si>
  <si>
    <t>12百万円/1</t>
  </si>
  <si>
    <t>41 技術研究開発を推進する</t>
  </si>
  <si>
    <t>目標を達成した技術研究開発の割合</t>
  </si>
  <si>
    <t>%</t>
  </si>
  <si>
    <t>－</t>
  </si>
  <si>
    <t>新30-0052</t>
  </si>
  <si>
    <t>新30-0050</t>
  </si>
  <si>
    <t>○</t>
  </si>
  <si>
    <t>A.株式会社エイト日本技術開発</t>
    <phoneticPr fontId="5"/>
  </si>
  <si>
    <t>役務費</t>
  </si>
  <si>
    <t>大規模斜面崩壊を含む地震時斜面崩壊危険度評価手法の作成・検証業務</t>
  </si>
  <si>
    <t>株式会社エイト日本技術開発</t>
  </si>
  <si>
    <t>国交</t>
  </si>
  <si>
    <t>-</t>
    <phoneticPr fontId="5"/>
  </si>
  <si>
    <t>国土交通省</t>
    <phoneticPr fontId="5"/>
  </si>
  <si>
    <t>令和2年度で事業終了</t>
    <phoneticPr fontId="5"/>
  </si>
  <si>
    <t>-</t>
    <phoneticPr fontId="5"/>
  </si>
  <si>
    <t>国土交通省が実施している技術研究開発課題を効果的・効率的に推進することに資する。</t>
  </si>
  <si>
    <t>11 ICTの利活用及び技術研究開発の推進</t>
    <phoneticPr fontId="5"/>
  </si>
  <si>
    <t>11百万円/2</t>
    <phoneticPr fontId="5"/>
  </si>
  <si>
    <t>地震発生直後に斜面崩壊の発生状況を速やかに推定しておくことは、地震による被害を最小限にするために必要不可欠であり社会のニーズを的確に反映している。</t>
  </si>
  <si>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</si>
  <si>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</si>
  <si>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調査内容が専門的かつ高度であることから、第三者機関である技術提案評価審査会に諮ったうえで、支出先を選定しており、妥当性や競争性を確保している。</t>
  </si>
  <si>
    <t>無</t>
  </si>
  <si>
    <t>‐</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</si>
  <si>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</si>
  <si>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</si>
  <si>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当初見込み通りの活動実績をあげている。</t>
    <phoneticPr fontId="5"/>
  </si>
  <si>
    <t>「土砂災害危険個所における緊急点検に関する手引き」に反映した点検方法の項目の数</t>
    <phoneticPr fontId="5"/>
  </si>
  <si>
    <t>成果目標に見合った成果実績をあげている。</t>
    <rPh sb="0" eb="2">
      <t>セイカ</t>
    </rPh>
    <rPh sb="2" eb="4">
      <t>モクヒョウ</t>
    </rPh>
    <rPh sb="5" eb="7">
      <t>ミア</t>
    </rPh>
    <rPh sb="9" eb="11">
      <t>セイカ</t>
    </rPh>
    <rPh sb="11" eb="13">
      <t>ジッセキ</t>
    </rPh>
    <phoneticPr fontId="5"/>
  </si>
  <si>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・発注にあたっては、企画競争により競争性の確保に努めた。</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</si>
  <si>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</si>
  <si>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本事業は令和２年度で事業完了に伴い終了。事業の成果が有効活用されるよう努められたい。</t>
    <phoneticPr fontId="5"/>
  </si>
  <si>
    <t>終了予定</t>
  </si>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</sst>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4112</xdr:colOff>
      <xdr:row>750</xdr:row>
      <xdr:rowOff>198105</xdr:rowOff>
    </xdr:from>
    <xdr:to>
      <xdr:col>46</xdr:col>
      <xdr:colOff>85128</xdr:colOff>
      <xdr:row>753</xdr:row>
      <xdr:rowOff>28575</xdr:rowOff>
    </xdr:to>
    <xdr:sp macro="" textlink="">
      <xdr:nvSpPr>
        <xdr:cNvPr id="2" name="大かっこ 1">
          <a:extLst>
            <a:ext uri="{FF2B5EF4-FFF2-40B4-BE49-F238E27FC236}">
              <a16:creationId xmlns:a16="http://schemas.microsoft.com/office/drawing/2014/main" id="{8D8719F7-CC9A-43D5-A7D1-E61AABDD602A}"/>
            </a:ext>
          </a:extLst>
        </xdr:cNvPr>
        <xdr:cNvSpPr/>
      </xdr:nvSpPr>
      <xdr:spPr>
        <a:xfrm>
          <a:off x="6604937" y="41508030"/>
          <a:ext cx="2681341" cy="8877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32</xdr:col>
      <xdr:colOff>195066</xdr:colOff>
      <xdr:row>759</xdr:row>
      <xdr:rowOff>55332</xdr:rowOff>
    </xdr:from>
    <xdr:ext cx="3013362" cy="913725"/>
    <xdr:sp macro="" textlink="">
      <xdr:nvSpPr>
        <xdr:cNvPr id="21" name="契約方式大かっこ">
          <a:extLst>
            <a:ext uri="{FF2B5EF4-FFF2-40B4-BE49-F238E27FC236}">
              <a16:creationId xmlns:a16="http://schemas.microsoft.com/office/drawing/2014/main" id="{2BDE1A10-89D0-4288-9595-24883D778BB9}"/>
            </a:ext>
          </a:extLst>
        </xdr:cNvPr>
        <xdr:cNvSpPr/>
      </xdr:nvSpPr>
      <xdr:spPr>
        <a:xfrm>
          <a:off x="6525528" y="44383217"/>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○地震動データと地震時斜面崩壊発生状況に係る基礎資料の収集・整理</a:t>
          </a:r>
          <a:endParaRPr kumimoji="1" lang="en-US" altLang="ja-JP" sz="1100" b="0" i="0" baseline="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素因データと誘因データの組み合わせ及び重み付けを決定するための統計分析補助</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110372</xdr:colOff>
      <xdr:row>756</xdr:row>
      <xdr:rowOff>298192</xdr:rowOff>
    </xdr:from>
    <xdr:to>
      <xdr:col>46</xdr:col>
      <xdr:colOff>103689</xdr:colOff>
      <xdr:row>759</xdr:row>
      <xdr:rowOff>14670</xdr:rowOff>
    </xdr:to>
    <xdr:sp macro="" textlink="">
      <xdr:nvSpPr>
        <xdr:cNvPr id="22" name="契約方式上位">
          <a:extLst>
            <a:ext uri="{FF2B5EF4-FFF2-40B4-BE49-F238E27FC236}">
              <a16:creationId xmlns:a16="http://schemas.microsoft.com/office/drawing/2014/main" id="{DBD1CF09-A165-4E17-AB93-EC3089E1B03C}"/>
            </a:ext>
          </a:extLst>
        </xdr:cNvPr>
        <xdr:cNvSpPr txBox="1"/>
      </xdr:nvSpPr>
      <xdr:spPr>
        <a:xfrm>
          <a:off x="6845908" y="41391763"/>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株式会社エイト日本技術開発
　　９．９百万円</a:t>
          </a:r>
          <a:endParaRPr lang="en-US" altLang="en-US">
            <a:effectLst/>
          </a:endParaRPr>
        </a:p>
      </xdr:txBody>
    </xdr:sp>
    <xdr:clientData/>
  </xdr:twoCellAnchor>
  <xdr:oneCellAnchor>
    <xdr:from>
      <xdr:col>33</xdr:col>
      <xdr:colOff>103444</xdr:colOff>
      <xdr:row>755</xdr:row>
      <xdr:rowOff>294892</xdr:rowOff>
    </xdr:from>
    <xdr:ext cx="2313214" cy="275717"/>
    <xdr:sp macro="" textlink="">
      <xdr:nvSpPr>
        <xdr:cNvPr id="23" name="契約方式">
          <a:extLst>
            <a:ext uri="{FF2B5EF4-FFF2-40B4-BE49-F238E27FC236}">
              <a16:creationId xmlns:a16="http://schemas.microsoft.com/office/drawing/2014/main" id="{90B8F266-B177-4AD4-BD24-C65BED33BB18}"/>
            </a:ext>
          </a:extLst>
        </xdr:cNvPr>
        <xdr:cNvSpPr txBox="1"/>
      </xdr:nvSpPr>
      <xdr:spPr>
        <a:xfrm>
          <a:off x="6838980" y="4103467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34</xdr:col>
      <xdr:colOff>180975</xdr:colOff>
      <xdr:row>751</xdr:row>
      <xdr:rowOff>289287</xdr:rowOff>
    </xdr:from>
    <xdr:to>
      <xdr:col>47</xdr:col>
      <xdr:colOff>79035</xdr:colOff>
      <xdr:row>752</xdr:row>
      <xdr:rowOff>234459</xdr:rowOff>
    </xdr:to>
    <xdr:sp macro="" textlink="">
      <xdr:nvSpPr>
        <xdr:cNvPr id="24" name="職員旅費">
          <a:extLst>
            <a:ext uri="{FF2B5EF4-FFF2-40B4-BE49-F238E27FC236}">
              <a16:creationId xmlns:a16="http://schemas.microsoft.com/office/drawing/2014/main" id="{C51F7179-51FD-4671-93EE-2BE1E5175E6C}"/>
            </a:ext>
          </a:extLst>
        </xdr:cNvPr>
        <xdr:cNvSpPr/>
      </xdr:nvSpPr>
      <xdr:spPr>
        <a:xfrm>
          <a:off x="6981825" y="41951637"/>
          <a:ext cx="249838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０．１百万円</a:t>
          </a:r>
          <a:endParaRPr kumimoji="1" lang="en-US" altLang="en-US" sz="1100">
            <a:solidFill>
              <a:sysClr val="windowText" lastClr="000000"/>
            </a:solidFill>
            <a:latin typeface="+mj-ea"/>
            <a:ea typeface="+mj-ea"/>
          </a:endParaRPr>
        </a:p>
      </xdr:txBody>
    </xdr:sp>
    <xdr:clientData/>
  </xdr:twoCellAnchor>
  <xdr:twoCellAnchor>
    <xdr:from>
      <xdr:col>34</xdr:col>
      <xdr:colOff>170072</xdr:colOff>
      <xdr:row>751</xdr:row>
      <xdr:rowOff>6914</xdr:rowOff>
    </xdr:from>
    <xdr:to>
      <xdr:col>45</xdr:col>
      <xdr:colOff>130814</xdr:colOff>
      <xdr:row>751</xdr:row>
      <xdr:rowOff>300979</xdr:rowOff>
    </xdr:to>
    <xdr:sp macro="" textlink="">
      <xdr:nvSpPr>
        <xdr:cNvPr id="26" name="事務費">
          <a:extLst>
            <a:ext uri="{FF2B5EF4-FFF2-40B4-BE49-F238E27FC236}">
              <a16:creationId xmlns:a16="http://schemas.microsoft.com/office/drawing/2014/main" id="{AD114730-6B80-4995-BD96-A33EAC01161B}"/>
            </a:ext>
          </a:extLst>
        </xdr:cNvPr>
        <xdr:cNvSpPr/>
      </xdr:nvSpPr>
      <xdr:spPr>
        <a:xfrm>
          <a:off x="7109715" y="39331557"/>
          <a:ext cx="2205920" cy="29406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０．１百万円</a:t>
          </a:r>
        </a:p>
      </xdr:txBody>
    </xdr:sp>
    <xdr:clientData/>
  </xdr:twoCellAnchor>
  <xdr:twoCellAnchor>
    <xdr:from>
      <xdr:col>8</xdr:col>
      <xdr:colOff>87086</xdr:colOff>
      <xdr:row>749</xdr:row>
      <xdr:rowOff>39458</xdr:rowOff>
    </xdr:from>
    <xdr:to>
      <xdr:col>24</xdr:col>
      <xdr:colOff>174298</xdr:colOff>
      <xdr:row>751</xdr:row>
      <xdr:rowOff>72443</xdr:rowOff>
    </xdr:to>
    <xdr:sp macro="" textlink="">
      <xdr:nvSpPr>
        <xdr:cNvPr id="27" name="機関名">
          <a:extLst>
            <a:ext uri="{FF2B5EF4-FFF2-40B4-BE49-F238E27FC236}">
              <a16:creationId xmlns:a16="http://schemas.microsoft.com/office/drawing/2014/main" id="{61EE76D3-4135-40AF-8EBA-ADB4CD181FD8}"/>
            </a:ext>
          </a:extLst>
        </xdr:cNvPr>
        <xdr:cNvSpPr txBox="1"/>
      </xdr:nvSpPr>
      <xdr:spPr>
        <a:xfrm>
          <a:off x="1719943" y="38656529"/>
          <a:ext cx="3352926"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23853</xdr:colOff>
      <xdr:row>757</xdr:row>
      <xdr:rowOff>335722</xdr:rowOff>
    </xdr:from>
    <xdr:to>
      <xdr:col>33</xdr:col>
      <xdr:colOff>36893</xdr:colOff>
      <xdr:row>757</xdr:row>
      <xdr:rowOff>335722</xdr:rowOff>
    </xdr:to>
    <xdr:cxnSp macro="">
      <xdr:nvCxnSpPr>
        <xdr:cNvPr id="28" name="直線矢印コネクタ 27">
          <a:extLst>
            <a:ext uri="{FF2B5EF4-FFF2-40B4-BE49-F238E27FC236}">
              <a16:creationId xmlns:a16="http://schemas.microsoft.com/office/drawing/2014/main" id="{D645550F-A683-4624-B825-01E7B79A16B2}"/>
            </a:ext>
          </a:extLst>
        </xdr:cNvPr>
        <xdr:cNvCxnSpPr/>
      </xdr:nvCxnSpPr>
      <xdr:spPr>
        <a:xfrm>
          <a:off x="3289567" y="41783079"/>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23853</xdr:colOff>
      <xdr:row>756</xdr:row>
      <xdr:rowOff>324808</xdr:rowOff>
    </xdr:from>
    <xdr:to>
      <xdr:col>16</xdr:col>
      <xdr:colOff>23853</xdr:colOff>
      <xdr:row>757</xdr:row>
      <xdr:rowOff>334228</xdr:rowOff>
    </xdr:to>
    <xdr:cxnSp macro="">
      <xdr:nvCxnSpPr>
        <xdr:cNvPr id="29" name="直線コネクタ 28">
          <a:extLst>
            <a:ext uri="{FF2B5EF4-FFF2-40B4-BE49-F238E27FC236}">
              <a16:creationId xmlns:a16="http://schemas.microsoft.com/office/drawing/2014/main" id="{C874CB2B-B1AA-4784-8B71-F05548318CC4}"/>
            </a:ext>
          </a:extLst>
        </xdr:cNvPr>
        <xdr:cNvCxnSpPr/>
      </xdr:nvCxnSpPr>
      <xdr:spPr>
        <a:xfrm>
          <a:off x="3289567" y="41418379"/>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168531</xdr:colOff>
      <xdr:row>751</xdr:row>
      <xdr:rowOff>283928</xdr:rowOff>
    </xdr:from>
    <xdr:ext cx="3013362" cy="1522403"/>
    <xdr:sp macro="" textlink="">
      <xdr:nvSpPr>
        <xdr:cNvPr id="30" name="契約方式大かっこ">
          <a:extLst>
            <a:ext uri="{FF2B5EF4-FFF2-40B4-BE49-F238E27FC236}">
              <a16:creationId xmlns:a16="http://schemas.microsoft.com/office/drawing/2014/main" id="{2E68706E-77B3-4F3D-B494-827585D4AAC7}"/>
            </a:ext>
          </a:extLst>
        </xdr:cNvPr>
        <xdr:cNvSpPr/>
      </xdr:nvSpPr>
      <xdr:spPr>
        <a:xfrm>
          <a:off x="1751146" y="41798274"/>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○地形・地質に関する各種指標の適切な組み合わせ及び重み付けを統計解析</a:t>
          </a:r>
        </a:p>
        <a:p>
          <a:pPr algn="l"/>
          <a:r>
            <a:rPr kumimoji="1" lang="ja-JP" altLang="en-US" sz="1100">
              <a:latin typeface="ＭＳ ゴシック" panose="020B0609070205080204" pitchFamily="49" charset="-128"/>
              <a:ea typeface="ＭＳ ゴシック" panose="020B0609070205080204" pitchFamily="49" charset="-128"/>
            </a:rPr>
            <a:t>○周波数や最大加速度などの地震動特性と大規模斜面崩壊の発生・非発生との関係分析</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○地形・地質・地震動特性を入力条件とした斜面崩壊危険度評価式手法の検討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02" zoomScale="75" zoomScaleNormal="75" zoomScaleSheetLayoutView="75" zoomScalePageLayoutView="85" workbookViewId="0">
      <selection activeCell="AD702" sqref="AD702:AF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659</v>
      </c>
      <c r="AK2" s="191"/>
      <c r="AL2" s="191"/>
      <c r="AM2" s="191"/>
      <c r="AN2" s="83" t="s">
        <v>325</v>
      </c>
      <c r="AO2" s="191">
        <v>20</v>
      </c>
      <c r="AP2" s="191"/>
      <c r="AQ2" s="191"/>
      <c r="AR2" s="84" t="s">
        <v>628</v>
      </c>
      <c r="AS2" s="192">
        <v>521</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13</v>
      </c>
      <c r="Q13" s="149"/>
      <c r="R13" s="149"/>
      <c r="S13" s="149"/>
      <c r="T13" s="149"/>
      <c r="U13" s="149"/>
      <c r="V13" s="150"/>
      <c r="W13" s="148">
        <v>13</v>
      </c>
      <c r="X13" s="149"/>
      <c r="Y13" s="149"/>
      <c r="Z13" s="149"/>
      <c r="AA13" s="149"/>
      <c r="AB13" s="149"/>
      <c r="AC13" s="150"/>
      <c r="AD13" s="148">
        <v>11</v>
      </c>
      <c r="AE13" s="149"/>
      <c r="AF13" s="149"/>
      <c r="AG13" s="149"/>
      <c r="AH13" s="149"/>
      <c r="AI13" s="149"/>
      <c r="AJ13" s="150"/>
      <c r="AK13" s="148" t="s">
        <v>660</v>
      </c>
      <c r="AL13" s="149"/>
      <c r="AM13" s="149"/>
      <c r="AN13" s="149"/>
      <c r="AO13" s="149"/>
      <c r="AP13" s="149"/>
      <c r="AQ13" s="150"/>
      <c r="AR13" s="145" t="s">
        <v>663</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v>0</v>
      </c>
      <c r="AE14" s="149"/>
      <c r="AF14" s="149"/>
      <c r="AG14" s="149"/>
      <c r="AH14" s="149"/>
      <c r="AI14" s="149"/>
      <c r="AJ14" s="150"/>
      <c r="AK14" s="148" t="s">
        <v>660</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660</v>
      </c>
      <c r="AL15" s="149"/>
      <c r="AM15" s="149"/>
      <c r="AN15" s="149"/>
      <c r="AO15" s="149"/>
      <c r="AP15" s="149"/>
      <c r="AQ15" s="150"/>
      <c r="AR15" s="148" t="s">
        <v>663</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0</v>
      </c>
      <c r="AE16" s="149"/>
      <c r="AF16" s="149"/>
      <c r="AG16" s="149"/>
      <c r="AH16" s="149"/>
      <c r="AI16" s="149"/>
      <c r="AJ16" s="150"/>
      <c r="AK16" s="148" t="s">
        <v>636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13</v>
      </c>
      <c r="Q18" s="155"/>
      <c r="R18" s="155"/>
      <c r="S18" s="155"/>
      <c r="T18" s="155"/>
      <c r="U18" s="155"/>
      <c r="V18" s="156"/>
      <c r="W18" s="154">
        <f>SUM(W13:AC17)</f>
        <v>13</v>
      </c>
      <c r="X18" s="155"/>
      <c r="Y18" s="155"/>
      <c r="Z18" s="155"/>
      <c r="AA18" s="155"/>
      <c r="AB18" s="155"/>
      <c r="AC18" s="156"/>
      <c r="AD18" s="154">
        <f>SUM(AD13:AJ17)</f>
        <v>11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13</v>
      </c>
      <c r="Q19" s="149"/>
      <c r="R19" s="149"/>
      <c r="S19" s="149"/>
      <c r="T19" s="149"/>
      <c r="U19" s="149"/>
      <c r="V19" s="150"/>
      <c r="W19" s="148">
        <v>12</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0.92307692307692313</v>
      </c>
      <c r="X20" s="520"/>
      <c r="Y20" s="520"/>
      <c r="Z20" s="520"/>
      <c r="AA20" s="520"/>
      <c r="AB20" s="520"/>
      <c r="AC20" s="520"/>
      <c r="AD20" s="520">
        <f t="shared" ref="AD20" si="1">IF(AD18=0, "-", SUM(AD19)/AD18)</f>
        <v>0.90909090909090906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1</v>
      </c>
      <c r="Q21" s="520"/>
      <c r="R21" s="520"/>
      <c r="S21" s="520"/>
      <c r="T21" s="520"/>
      <c r="U21" s="520"/>
      <c r="V21" s="520"/>
      <c r="W21" s="520">
        <f t="shared" ref="W21" si="2">IF(W19=0, "-", SUM(W19)/SUM(W13,W14))</f>
        <v>0.92307692307692313</v>
      </c>
      <c r="X21" s="520"/>
      <c r="Y21" s="520"/>
      <c r="Z21" s="520"/>
      <c r="AA21" s="520"/>
      <c r="AB21" s="520"/>
      <c r="AC21" s="520"/>
      <c r="AD21" s="520">
        <f t="shared" ref="AD21" si="3">IF(AD19=0, "-", SUM(AD19)/SUM(AD13,AD14))</f>
        <v>0.90909090909090906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660</v>
      </c>
      <c r="H23" s="118"/>
      <c r="I23" s="118"/>
      <c r="J23" s="118"/>
      <c r="K23" s="118"/>
      <c r="L23" s="118"/>
      <c r="M23" s="118"/>
      <c r="N23" s="118"/>
      <c r="O23" s="119"/>
      <c r="P23" s="145" t="s">
        <v>636</v>
      </c>
      <c r="Q23" s="146"/>
      <c r="R23" s="146"/>
      <c r="S23" s="146"/>
      <c r="T23" s="146"/>
      <c r="U23" s="146"/>
      <c r="V23" s="147"/>
      <c r="W23" s="145" t="s">
        <v>660</v>
      </c>
      <c r="X23" s="146"/>
      <c r="Y23" s="146"/>
      <c r="Z23" s="146"/>
      <c r="AA23" s="146"/>
      <c r="AB23" s="146"/>
      <c r="AC23" s="147"/>
      <c r="AD23" s="134" t="s">
        <v>663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660</v>
      </c>
      <c r="H24" s="121"/>
      <c r="I24" s="121"/>
      <c r="J24" s="121"/>
      <c r="K24" s="121"/>
      <c r="L24" s="121"/>
      <c r="M24" s="121"/>
      <c r="N24" s="121"/>
      <c r="O24" s="122"/>
      <c r="P24" s="148" t="s">
        <v>636</v>
      </c>
      <c r="Q24" s="149"/>
      <c r="R24" s="149"/>
      <c r="S24" s="149"/>
      <c r="T24" s="149"/>
      <c r="U24" s="149"/>
      <c r="V24" s="150"/>
      <c r="W24" s="148" t="s">
        <v>660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2</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676</v>
      </c>
      <c r="Q32" s="176"/>
      <c r="R32" s="176"/>
      <c r="S32" s="176"/>
      <c r="T32" s="176"/>
      <c r="U32" s="176"/>
      <c r="V32" s="176"/>
      <c r="W32" s="176"/>
      <c r="X32" s="218"/>
      <c r="Y32" s="324" t="s">
        <v>12</v>
      </c>
      <c r="Z32" s="530"/>
      <c r="AA32" s="531"/>
      <c r="AB32" s="532" t="s">
        <v>641</v>
      </c>
      <c r="AC32" s="532"/>
      <c r="AD32" s="532"/>
      <c r="AE32" s="348">
        <v>0</v>
      </c>
      <c r="AF32" s="349"/>
      <c r="AG32" s="349"/>
      <c r="AH32" s="349"/>
      <c r="AI32" s="348">
        <v>0</v>
      </c>
      <c r="AJ32" s="349"/>
      <c r="AK32" s="349"/>
      <c r="AL32" s="349"/>
      <c r="AM32" s="348">
        <v>1</v>
      </c>
      <c r="AN32" s="349"/>
      <c r="AO32" s="349"/>
      <c r="AP32" s="349"/>
      <c r="AQ32" s="151" t="s">
        <v>636</v>
      </c>
      <c r="AR32" s="152"/>
      <c r="AS32" s="152"/>
      <c r="AT32" s="153"/>
      <c r="AU32" s="349">
        <v>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641</v>
      </c>
      <c r="AC33" s="503"/>
      <c r="AD33" s="503"/>
      <c r="AE33" s="348">
        <v>0</v>
      </c>
      <c r="AF33" s="349"/>
      <c r="AG33" s="349"/>
      <c r="AH33" s="349"/>
      <c r="AI33" s="348">
        <v>0</v>
      </c>
      <c r="AJ33" s="349"/>
      <c r="AK33" s="349"/>
      <c r="AL33" s="349"/>
      <c r="AM33" s="348">
        <v>1</v>
      </c>
      <c r="AN33" s="349"/>
      <c r="AO33" s="349"/>
      <c r="AP33" s="349"/>
      <c r="AQ33" s="151" t="s">
        <v>636</v>
      </c>
      <c r="AR33" s="152"/>
      <c r="AS33" s="152"/>
      <c r="AT33" s="153"/>
      <c r="AU33" s="349">
        <v>1</v>
      </c>
      <c r="AV33" s="349"/>
      <c r="AW33" s="349"/>
      <c r="AX33" s="350"/>
    </row>
    <row r="34" spans="1:51" ht="42"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636</v>
      </c>
      <c r="AR34" s="152"/>
      <c r="AS34" s="152"/>
      <c r="AT34" s="153"/>
      <c r="AU34" s="349">
        <v>100</v>
      </c>
      <c r="AV34" s="349"/>
      <c r="AW34" s="349"/>
      <c r="AX34" s="350"/>
    </row>
    <row r="35" spans="1:51" ht="23.25" customHeight="1" x14ac:dyDescent="0.15">
      <c r="A35" s="876" t="s">
        <v>299</v>
      </c>
      <c r="B35" s="877"/>
      <c r="C35" s="877"/>
      <c r="D35" s="877"/>
      <c r="E35" s="877"/>
      <c r="F35" s="878"/>
      <c r="G35" s="882" t="s">
        <v>642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636</v>
      </c>
      <c r="AC101" s="532"/>
      <c r="AD101" s="532"/>
      <c r="AE101" s="343">
        <v>1</v>
      </c>
      <c r="AF101" s="343"/>
      <c r="AG101" s="343"/>
      <c r="AH101" s="343"/>
      <c r="AI101" s="343">
        <v>1</v>
      </c>
      <c r="AJ101" s="343"/>
      <c r="AK101" s="343"/>
      <c r="AL101" s="343"/>
      <c r="AM101" s="343">
        <v>2</v>
      </c>
      <c r="AN101" s="343"/>
      <c r="AO101" s="343"/>
      <c r="AP101" s="343"/>
      <c r="AQ101" s="343" t="s">
        <v>660</v>
      </c>
      <c r="AR101" s="343"/>
      <c r="AS101" s="343"/>
      <c r="AT101" s="343"/>
      <c r="AU101" s="348" t="s">
        <v>660</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636</v>
      </c>
      <c r="AC102" s="532"/>
      <c r="AD102" s="532"/>
      <c r="AE102" s="343">
        <v>1</v>
      </c>
      <c r="AF102" s="343"/>
      <c r="AG102" s="343"/>
      <c r="AH102" s="343"/>
      <c r="AI102" s="343">
        <v>1</v>
      </c>
      <c r="AJ102" s="343"/>
      <c r="AK102" s="343"/>
      <c r="AL102" s="343"/>
      <c r="AM102" s="343">
        <v>2</v>
      </c>
      <c r="AN102" s="343"/>
      <c r="AO102" s="343"/>
      <c r="AP102" s="343"/>
      <c r="AQ102" s="343" t="s">
        <v>660</v>
      </c>
      <c r="AR102" s="343"/>
      <c r="AS102" s="343"/>
      <c r="AT102" s="343"/>
      <c r="AU102" s="356" t="s">
        <v>660</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13</v>
      </c>
      <c r="AF116" s="343"/>
      <c r="AG116" s="343"/>
      <c r="AH116" s="343"/>
      <c r="AI116" s="343">
        <v>12</v>
      </c>
      <c r="AJ116" s="343"/>
      <c r="AK116" s="343"/>
      <c r="AL116" s="343"/>
      <c r="AM116" s="343">
        <v>5.5</v>
      </c>
      <c r="AN116" s="343"/>
      <c r="AO116" s="343"/>
      <c r="AP116" s="343"/>
      <c r="AQ116" s="348" t="s">
        <v>660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646</v>
      </c>
      <c r="AF117" s="291"/>
      <c r="AG117" s="291"/>
      <c r="AH117" s="291"/>
      <c r="AI117" s="291" t="s">
        <v>647</v>
      </c>
      <c r="AJ117" s="291"/>
      <c r="AK117" s="291"/>
      <c r="AL117" s="291"/>
      <c r="AM117" s="291" t="s">
        <v>666</v>
      </c>
      <c r="AN117" s="291"/>
      <c r="AO117" s="291"/>
      <c r="AP117" s="291"/>
      <c r="AQ117" s="291" t="s">
        <v>660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665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2</v>
      </c>
      <c r="AV133" s="163"/>
      <c r="AW133" s="164" t="s">
        <v>175</v>
      </c>
      <c r="AX133" s="165"/>
      <c r="AY133">
        <f>$AY$132</f>
        <v>1</v>
      </c>
    </row>
    <row r="134" spans="1:51" ht="39.75" customHeight="1" x14ac:dyDescent="0.15">
      <c r="A134" s="973"/>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650</v>
      </c>
      <c r="AC134" s="209"/>
      <c r="AD134" s="209"/>
      <c r="AE134" s="251">
        <v>96.3</v>
      </c>
      <c r="AF134" s="152"/>
      <c r="AG134" s="152"/>
      <c r="AH134" s="152"/>
      <c r="AI134" s="251">
        <v>96.2</v>
      </c>
      <c r="AJ134" s="152"/>
      <c r="AK134" s="152"/>
      <c r="AL134" s="152"/>
      <c r="AM134" s="251">
        <v>100</v>
      </c>
      <c r="AN134" s="152"/>
      <c r="AO134" s="152"/>
      <c r="AP134" s="152"/>
      <c r="AQ134" s="251" t="s">
        <v>636</v>
      </c>
      <c r="AR134" s="152"/>
      <c r="AS134" s="152"/>
      <c r="AT134" s="152"/>
      <c r="AU134" s="251">
        <v>100</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650</v>
      </c>
      <c r="AC135" s="160"/>
      <c r="AD135" s="160"/>
      <c r="AE135" s="251">
        <v>90</v>
      </c>
      <c r="AF135" s="152"/>
      <c r="AG135" s="152"/>
      <c r="AH135" s="152"/>
      <c r="AI135" s="251">
        <v>90</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27.75" hidden="1" customHeight="1" x14ac:dyDescent="0.15">
      <c r="A430" s="973"/>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660</v>
      </c>
      <c r="AN433" s="152"/>
      <c r="AO433" s="152"/>
      <c r="AP433" s="153"/>
      <c r="AQ433" s="151" t="s">
        <v>636</v>
      </c>
      <c r="AR433" s="152"/>
      <c r="AS433" s="152"/>
      <c r="AT433" s="153"/>
      <c r="AU433" s="152" t="s">
        <v>636</v>
      </c>
      <c r="AV433" s="152"/>
      <c r="AW433" s="152"/>
      <c r="AX433" s="196"/>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660</v>
      </c>
      <c r="AN434" s="152"/>
      <c r="AO434" s="152"/>
      <c r="AP434" s="153"/>
      <c r="AQ434" s="151" t="s">
        <v>636</v>
      </c>
      <c r="AR434" s="152"/>
      <c r="AS434" s="152"/>
      <c r="AT434" s="153"/>
      <c r="AU434" s="152" t="s">
        <v>636</v>
      </c>
      <c r="AV434" s="152"/>
      <c r="AW434" s="152"/>
      <c r="AX434" s="196"/>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660</v>
      </c>
      <c r="AN435" s="152"/>
      <c r="AO435" s="152"/>
      <c r="AP435" s="153"/>
      <c r="AQ435" s="151" t="s">
        <v>636</v>
      </c>
      <c r="AR435" s="152"/>
      <c r="AS435" s="152"/>
      <c r="AT435" s="153"/>
      <c r="AU435" s="152" t="s">
        <v>636</v>
      </c>
      <c r="AV435" s="152"/>
      <c r="AW435" s="152"/>
      <c r="AX435" s="196"/>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660</v>
      </c>
      <c r="AN458" s="152"/>
      <c r="AO458" s="152"/>
      <c r="AP458" s="153"/>
      <c r="AQ458" s="151" t="s">
        <v>636</v>
      </c>
      <c r="AR458" s="152"/>
      <c r="AS458" s="152"/>
      <c r="AT458" s="153"/>
      <c r="AU458" s="152" t="s">
        <v>636</v>
      </c>
      <c r="AV458" s="152"/>
      <c r="AW458" s="152"/>
      <c r="AX458" s="196"/>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660</v>
      </c>
      <c r="AN459" s="152"/>
      <c r="AO459" s="152"/>
      <c r="AP459" s="153"/>
      <c r="AQ459" s="151" t="s">
        <v>636</v>
      </c>
      <c r="AR459" s="152"/>
      <c r="AS459" s="152"/>
      <c r="AT459" s="153"/>
      <c r="AU459" s="152" t="s">
        <v>636</v>
      </c>
      <c r="AV459" s="152"/>
      <c r="AW459" s="152"/>
      <c r="AX459" s="196"/>
      <c r="AY459">
        <f t="shared" si="68"/>
        <v>0</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660</v>
      </c>
      <c r="AN460" s="152"/>
      <c r="AO460" s="152"/>
      <c r="AP460" s="153"/>
      <c r="AQ460" s="151" t="s">
        <v>636</v>
      </c>
      <c r="AR460" s="152"/>
      <c r="AS460" s="152"/>
      <c r="AT460" s="153"/>
      <c r="AU460" s="152" t="s">
        <v>636</v>
      </c>
      <c r="AV460" s="152"/>
      <c r="AW460" s="152"/>
      <c r="AX460" s="196"/>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2"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654</v>
      </c>
      <c r="AE702" s="875"/>
      <c r="AF702" s="875"/>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72"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654</v>
      </c>
      <c r="AE703" s="170"/>
      <c r="AF703" s="170"/>
      <c r="AG703" s="648" t="s">
        <v>668</v>
      </c>
      <c r="AH703" s="649"/>
      <c r="AI703" s="649"/>
      <c r="AJ703" s="649"/>
      <c r="AK703" s="649"/>
      <c r="AL703" s="649"/>
      <c r="AM703" s="649"/>
      <c r="AN703" s="649"/>
      <c r="AO703" s="649"/>
      <c r="AP703" s="649"/>
      <c r="AQ703" s="649"/>
      <c r="AR703" s="649"/>
      <c r="AS703" s="649"/>
      <c r="AT703" s="649"/>
      <c r="AU703" s="649"/>
      <c r="AV703" s="649"/>
      <c r="AW703" s="649"/>
      <c r="AX703" s="650"/>
    </row>
    <row r="704" spans="1:51" ht="72"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654</v>
      </c>
      <c r="AE704" s="567"/>
      <c r="AF704" s="567"/>
      <c r="AG704" s="409" t="s">
        <v>669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654</v>
      </c>
      <c r="AE705" s="717"/>
      <c r="AF705" s="717"/>
      <c r="AG705" s="175" t="s">
        <v>670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672</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42.7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654</v>
      </c>
      <c r="AE709" s="170"/>
      <c r="AF709" s="170"/>
      <c r="AG709" s="648" t="s">
        <v>679</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672</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654</v>
      </c>
      <c r="AE711" s="170"/>
      <c r="AF711" s="170"/>
      <c r="AG711" s="648" t="s">
        <v>673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672</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654</v>
      </c>
      <c r="AE714" s="573"/>
      <c r="AF714" s="574"/>
      <c r="AG714" s="673" t="s">
        <v>674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654</v>
      </c>
      <c r="AE715" s="652"/>
      <c r="AF715" s="758"/>
      <c r="AG715" s="507" t="s">
        <v>677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672</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654</v>
      </c>
      <c r="AE717" s="170"/>
      <c r="AF717" s="170"/>
      <c r="AG717" s="648" t="s">
        <v>675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672</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672</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678</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3.75" customHeight="1" thickBot="1" x14ac:dyDescent="0.2">
      <c r="A727" s="604"/>
      <c r="B727" s="605"/>
      <c r="C727" s="679" t="s">
        <v>56</v>
      </c>
      <c r="D727" s="680"/>
      <c r="E727" s="680"/>
      <c r="F727" s="681"/>
      <c r="G727" s="776" t="s">
        <v>662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681</v>
      </c>
      <c r="B731" s="600"/>
      <c r="C731" s="600"/>
      <c r="D731" s="600"/>
      <c r="E731" s="601"/>
      <c r="F731" s="664" t="s">
        <v>680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301</v>
      </c>
      <c r="B733" s="600"/>
      <c r="C733" s="600"/>
      <c r="D733" s="600"/>
      <c r="E733" s="601"/>
      <c r="F733" s="747" t="s">
        <v>682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661</v>
      </c>
      <c r="F746" s="98"/>
      <c r="G746" s="98"/>
      <c r="H746" s="85" t="str">
        <f>IF(E746="","","-")</f>
        <v>-</v>
      </c>
      <c r="I746" s="98"/>
      <c r="J746" s="98"/>
      <c r="K746" s="85" t="str">
        <f>IF(I746="","","-")</f>
        <v/>
      </c>
      <c r="L746" s="89">
        <v>450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661</v>
      </c>
      <c r="F747" s="98"/>
      <c r="G747" s="98"/>
      <c r="H747" s="85" t="str">
        <f>IF(E747="","","-")</f>
        <v>-</v>
      </c>
      <c r="I747" s="98"/>
      <c r="J747" s="98"/>
      <c r="K747" s="85" t="str">
        <f>IF(I747="","","-")</f>
        <v/>
      </c>
      <c r="L747" s="89">
        <v>483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655</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656</v>
      </c>
      <c r="H789" s="431"/>
      <c r="I789" s="431"/>
      <c r="J789" s="431"/>
      <c r="K789" s="432"/>
      <c r="L789" s="433" t="s">
        <v>657</v>
      </c>
      <c r="M789" s="434"/>
      <c r="N789" s="434"/>
      <c r="O789" s="434"/>
      <c r="P789" s="434"/>
      <c r="Q789" s="434"/>
      <c r="R789" s="434"/>
      <c r="S789" s="434"/>
      <c r="T789" s="434"/>
      <c r="U789" s="434"/>
      <c r="V789" s="434"/>
      <c r="W789" s="434"/>
      <c r="X789" s="435"/>
      <c r="Y789" s="436">
        <v>9.9</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9.9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50.25" customHeight="1" x14ac:dyDescent="0.15">
      <c r="A845" s="386">
        <v>1</v>
      </c>
      <c r="B845" s="386">
        <v>1</v>
      </c>
      <c r="C845" s="400" t="s">
        <v>658</v>
      </c>
      <c r="D845" s="400"/>
      <c r="E845" s="400"/>
      <c r="F845" s="400"/>
      <c r="G845" s="400"/>
      <c r="H845" s="400"/>
      <c r="I845" s="400"/>
      <c r="J845" s="401">
        <v>7260001000735</v>
      </c>
      <c r="K845" s="402"/>
      <c r="L845" s="402"/>
      <c r="M845" s="402"/>
      <c r="N845" s="402"/>
      <c r="O845" s="402"/>
      <c r="P845" s="302" t="s">
        <v>657</v>
      </c>
      <c r="Q845" s="302"/>
      <c r="R845" s="302"/>
      <c r="S845" s="302"/>
      <c r="T845" s="302"/>
      <c r="U845" s="302"/>
      <c r="V845" s="302"/>
      <c r="W845" s="302"/>
      <c r="X845" s="302"/>
      <c r="Y845" s="303">
        <v>9.9</v>
      </c>
      <c r="Z845" s="304"/>
      <c r="AA845" s="304"/>
      <c r="AB845" s="305"/>
      <c r="AC845" s="307" t="s">
        <v>295</v>
      </c>
      <c r="AD845" s="308"/>
      <c r="AE845" s="308"/>
      <c r="AF845" s="308"/>
      <c r="AG845" s="308"/>
      <c r="AH845" s="403">
        <v>3</v>
      </c>
      <c r="AI845" s="404"/>
      <c r="AJ845" s="404"/>
      <c r="AK845" s="404"/>
      <c r="AL845" s="311">
        <v>100</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32.2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2021-05-21T05:28:55Z</cp:lastPrinted>
  <dcterms:created xsi:type="dcterms:W3CDTF">2012-03-13T00:50:25Z</dcterms:created>
  <dcterms:modified xsi:type="dcterms:W3CDTF">2021-08-27T01:58:56Z</dcterms:modified>
</cp:coreProperties>
</file>