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4"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71"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N720" authorId="0" shapeId="0">
      <text>
        <r>
          <rPr>
            <sz val="14"/>
            <color indexed="81"/>
            <rFont val="ＭＳ Ｐゴシック"/>
            <family val="3"/>
            <charset val="128"/>
            <scheme val="minor"/>
          </rPr>
          <t>必要なければ折りたたむ</t>
        </r>
      </text>
    </comment>
  </commentList>
</comments>
</file>

<file path=xl/sharedStrings.xml><?xml version="1.0" encoding="utf-8"?>
<sst xmlns="http://schemas.openxmlformats.org/spreadsheetml/2006/main" count="2261" uniqueCount="698">
  <si>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</si>
  <si>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</si>
  <si>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</si>
  <si>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</si>
  <si>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</si>
  <si>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</si>
  <si>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</si>
  <si>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</si>
  <si>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</si>
  <si>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</si>
  <si>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</si>
  <si>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</si>
  <si>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</si>
  <si>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</si>
  <si>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</si>
  <si>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</si>
  <si>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</si>
  <si>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</si>
  <si>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</si>
  <si>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</si>
  <si>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</si>
  <si>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</si>
  <si>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</si>
  <si>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</si>
  <si>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</si>
  <si>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</si>
  <si>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</si>
  <si>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</si>
  <si>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</si>
  <si>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</si>
  <si>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</si>
  <si>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</si>
  <si>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</si>
  <si>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</si>
  <si>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</si>
  <si>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</si>
  <si>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</si>
  <si>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</si>
  <si>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</si>
  <si>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</si>
  <si>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</si>
  <si>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</si>
  <si>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</si>
  <si>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</si>
  <si>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</si>
  <si>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</si>
  <si>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</si>
  <si>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</si>
  <si>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</si>
  <si>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</si>
  <si>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</si>
  <si>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</si>
  <si>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</si>
  <si>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</si>
  <si>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</si>
  <si>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</si>
  <si>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</si>
  <si>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</si>
  <si>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</si>
  <si>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</si>
  <si>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</si>
  <si>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</si>
  <si>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</si>
  <si>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</si>
  <si>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</si>
  <si>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</si>
  <si>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</si>
  <si>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</si>
  <si>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</si>
  <si>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</si>
  <si>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</si>
  <si>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</si>
  <si>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</si>
  <si>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</si>
  <si>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</si>
  <si>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</si>
  <si>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</si>
  <si>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</si>
  <si>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</si>
  <si>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</si>
  <si>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</si>
  <si>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</si>
  <si>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</si>
  <si>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</si>
  <si>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</si>
  <si>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</si>
  <si>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</si>
  <si>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</si>
  <si>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</si>
  <si>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</si>
  <si>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</si>
  <si>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</si>
  <si>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</si>
  <si>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</si>
  <si>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</si>
  <si>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</si>
  <si>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</si>
  <si>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</si>
  <si>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</si>
  <si>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</si>
  <si>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</si>
  <si>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</si>
  <si>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</si>
  <si>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</si>
  <si>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</si>
  <si>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</si>
  <si>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</si>
  <si>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</si>
  <si>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</si>
  <si>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</si>
  <si>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</si>
  <si>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</si>
  <si>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</si>
  <si>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</si>
  <si>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</si>
  <si>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</si>
  <si>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</si>
  <si>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</si>
  <si>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</si>
  <si>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</si>
  <si>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</si>
  <si>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</si>
  <si>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</si>
  <si>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</si>
  <si>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</si>
  <si>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</si>
  <si>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</si>
  <si>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</si>
  <si>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</si>
  <si>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</si>
  <si>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</si>
  <si>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</si>
  <si>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</si>
  <si>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</si>
  <si>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</si>
  <si>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</si>
  <si>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</si>
  <si>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</si>
  <si>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</si>
  <si>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</si>
  <si>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</si>
  <si>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</si>
  <si>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</si>
  <si>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</si>
  <si>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</si>
  <si>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</si>
  <si>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</si>
  <si>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</si>
  <si>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</si>
  <si>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</si>
  <si>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</si>
  <si>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</si>
  <si>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</si>
  <si>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</si>
  <si>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</si>
  <si>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</si>
  <si>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</si>
  <si>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</si>
  <si>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</si>
  <si>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</si>
  <si>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</si>
  <si>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</si>
  <si>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</si>
  <si>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</si>
  <si>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</si>
  <si>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</si>
  <si>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</si>
  <si>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</si>
  <si>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</si>
  <si>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</si>
  <si>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</si>
  <si>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</si>
  <si>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</si>
  <si>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</si>
  <si>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</si>
  <si>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</si>
  <si>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</si>
  <si>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</si>
  <si>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</si>
  <si>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</si>
  <si>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</si>
  <si>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</si>
  <si>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</si>
  <si>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</si>
  <si>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</si>
  <si>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</si>
  <si>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</si>
  <si>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</si>
  <si>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</si>
  <si>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</si>
  <si>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</si>
  <si>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</si>
  <si>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</si>
  <si>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</si>
  <si>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</si>
  <si>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</si>
  <si>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</si>
  <si>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</si>
  <si>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</si>
  <si>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</si>
  <si>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</si>
  <si>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</si>
  <si>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</si>
  <si>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</si>
  <si>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</si>
  <si>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</si>
  <si>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</si>
  <si>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</si>
  <si>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</si>
  <si>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</si>
  <si>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</si>
  <si>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</si>
  <si>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</si>
  <si>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</si>
  <si>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</si>
  <si>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</si>
  <si>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</si>
  <si>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</si>
  <si>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</si>
  <si>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</si>
  <si>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</si>
  <si>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</si>
  <si>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</si>
  <si>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</si>
  <si>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</si>
  <si>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</si>
  <si>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</si>
  <si>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</si>
  <si>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</si>
  <si>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</si>
  <si>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</si>
  <si>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</si>
  <si>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</si>
  <si>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</si>
  <si>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</si>
  <si>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</si>
  <si>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</si>
  <si>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</si>
  <si>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</si>
  <si>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</si>
  <si>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</si>
  <si>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</si>
  <si>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</si>
  <si>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</si>
  <si>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</si>
  <si>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</si>
  <si>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</si>
  <si>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</si>
  <si>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</si>
  <si>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</si>
  <si>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</si>
  <si>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</si>
  <si>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</si>
  <si>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</si>
  <si>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</si>
  <si>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</si>
  <si>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</si>
  <si>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</si>
  <si>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</si>
  <si>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</si>
  <si>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</si>
  <si>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</si>
  <si>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</si>
  <si>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</si>
  <si>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</si>
  <si>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</si>
  <si>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</si>
  <si>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</si>
  <si>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</si>
  <si>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</si>
  <si>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</si>
  <si>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</si>
  <si>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</si>
  <si>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</si>
  <si>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</si>
  <si>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</si>
  <si>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</si>
  <si>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</si>
  <si>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</si>
  <si>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</si>
  <si>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</si>
  <si>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</si>
  <si>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</si>
  <si>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</si>
  <si>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</si>
  <si>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</si>
  <si>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</si>
  <si>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</si>
  <si>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</si>
  <si>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</si>
  <si>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</si>
  <si>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</si>
  <si>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</si>
  <si>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</si>
  <si>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</si>
  <si>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</si>
  <si>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</si>
  <si>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</si>
  <si>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</si>
  <si>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</si>
  <si>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</si>
  <si>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</si>
  <si>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</si>
  <si>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</si>
  <si>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</si>
  <si>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</si>
  <si>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</si>
  <si>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</si>
  <si>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</si>
  <si>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</si>
  <si>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</si>
  <si>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</si>
  <si>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</si>
  <si>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</si>
  <si>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</si>
  <si>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</si>
  <si>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</si>
  <si>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</si>
  <si>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</si>
  <si>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</si>
  <si>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</si>
  <si>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</si>
  <si>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</si>
  <si>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</si>
  <si>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</si>
  <si>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</si>
  <si>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</si>
  <si>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</si>
  <si>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</si>
  <si>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</si>
  <si>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</si>
  <si>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</si>
  <si>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</si>
  <si>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</si>
  <si>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</si>
  <si>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</si>
  <si>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</si>
  <si>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</si>
  <si>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</si>
  <si>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</si>
  <si>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</si>
  <si>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</si>
  <si>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</si>
  <si>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</si>
  <si>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</si>
  <si>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</si>
  <si>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</si>
  <si>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</si>
  <si>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</si>
  <si>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</si>
  <si>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</si>
  <si>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</si>
  <si>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</si>
  <si>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</si>
  <si>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</si>
  <si>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</si>
  <si>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</si>
  <si>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</si>
  <si>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</si>
  <si>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</si>
  <si>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</si>
  <si>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</si>
  <si>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</si>
  <si>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</si>
  <si>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</si>
  <si>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</si>
  <si>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</si>
  <si>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</si>
  <si>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</si>
  <si>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</si>
  <si>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</si>
  <si>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</si>
  <si>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</si>
  <si>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</si>
  <si>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</si>
  <si>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</si>
  <si>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</si>
  <si>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</si>
  <si>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</si>
  <si>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</si>
  <si>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</si>
  <si>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</si>
  <si>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</si>
  <si>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</si>
  <si>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</si>
  <si>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</si>
  <si>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</si>
  <si>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</si>
  <si>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</si>
  <si>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</si>
  <si>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</si>
  <si>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</si>
  <si>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</si>
  <si>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</si>
  <si>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</si>
  <si>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</si>
  <si>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</si>
  <si>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</si>
  <si>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</si>
  <si>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</si>
  <si>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</si>
  <si>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</si>
  <si>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</si>
  <si>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</si>
  <si>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</si>
  <si>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</si>
  <si>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</si>
  <si>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</si>
  <si>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</si>
  <si>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</si>
  <si>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</si>
  <si>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</si>
  <si>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</si>
  <si>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</si>
  <si>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</si>
  <si>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</si>
  <si>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</si>
  <si>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</si>
  <si>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</si>
  <si>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</si>
  <si>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</si>
  <si>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</si>
  <si>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</si>
  <si>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</si>
  <si>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</si>
  <si>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</si>
  <si>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</si>
  <si>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</si>
  <si>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</si>
  <si>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</si>
  <si>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</si>
  <si>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</si>
  <si>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</si>
  <si>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</si>
  <si>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</si>
  <si>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</si>
  <si>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</si>
  <si>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</si>
  <si>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</si>
  <si>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</si>
  <si>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</si>
  <si>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</si>
  <si>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</si>
  <si>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</si>
  <si>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</si>
  <si>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</si>
  <si>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</si>
  <si>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</si>
  <si>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</si>
  <si>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</si>
  <si>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</si>
  <si>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</si>
  <si>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</si>
  <si>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</si>
  <si>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</si>
  <si>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</si>
  <si>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</si>
  <si>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</si>
  <si>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</si>
  <si>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</si>
  <si>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</si>
  <si>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</si>
  <si>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</si>
  <si>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</si>
  <si>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</si>
  <si>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</si>
  <si>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</si>
  <si>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</si>
  <si>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</si>
  <si>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</si>
  <si>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</si>
  <si>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</si>
  <si>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</si>
  <si>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</si>
  <si>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</si>
  <si>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</si>
  <si>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</si>
  <si>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</si>
  <si>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</si>
  <si>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</si>
  <si>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</si>
  <si>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</si>
  <si>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</si>
  <si>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</si>
  <si>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</si>
  <si>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</si>
  <si>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</si>
  <si>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</si>
  <si>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</si>
  <si>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</si>
  <si>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</si>
  <si>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</si>
  <si>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</si>
  <si>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</si>
  <si>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</si>
  <si>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</si>
  <si>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</si>
  <si>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</si>
  <si>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</si>
  <si>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</si>
  <si>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</si>
  <si>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</si>
  <si>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</si>
  <si>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</si>
  <si>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</si>
  <si>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</si>
  <si>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</si>
  <si>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</si>
  <si>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</si>
  <si>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</si>
  <si>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</si>
  <si>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</si>
  <si>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</si>
  <si>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</si>
  <si>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</si>
  <si>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</si>
  <si>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</si>
  <si>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</si>
  <si>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</si>
  <si>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</si>
  <si>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</si>
  <si>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</si>
  <si>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</si>
  <si>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</si>
  <si>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</si>
  <si>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</si>
  <si>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</si>
  <si>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</si>
  <si>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</si>
  <si>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</si>
  <si>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</si>
  <si>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</si>
  <si>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</si>
  <si>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</si>
  <si>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</si>
  <si>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</si>
  <si>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</si>
  <si>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</si>
  <si>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</si>
  <si>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</si>
  <si>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</si>
  <si>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</si>
  <si>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</si>
  <si>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</si>
  <si>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</si>
  <si>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</si>
  <si>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</si>
  <si>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</si>
  <si>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</si>
  <si>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</si>
  <si>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</si>
  <si>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</si>
  <si>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</si>
  <si>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</si>
  <si>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</si>
  <si>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</si>
  <si>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</si>
  <si>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</si>
  <si>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</si>
  <si>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</si>
  <si>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</si>
  <si>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</si>
  <si>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</si>
  <si>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</si>
  <si>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</si>
  <si>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</si>
  <si>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</si>
  <si>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</si>
  <si>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</si>
  <si>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</si>
  <si>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</si>
  <si>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</si>
  <si>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</si>
  <si>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</si>
  <si>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</si>
  <si>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</si>
  <si>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</si>
  <si>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</si>
  <si>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</si>
  <si>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</si>
  <si>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</si>
  <si>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</si>
  <si>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</si>
  <si>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</si>
  <si>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</si>
  <si>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</si>
  <si>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</si>
  <si>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</si>
  <si>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</si>
  <si>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</si>
  <si>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</si>
  <si>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</si>
  <si>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</si>
  <si>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</si>
  <si>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</si>
  <si>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</si>
  <si>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</si>
  <si>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</si>
  <si>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</si>
  <si>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</si>
  <si>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</si>
  <si>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</si>
  <si>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</si>
  <si>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</si>
  <si>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</si>
  <si>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</si>
  <si>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</si>
  <si>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</si>
  <si>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</si>
  <si>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</si>
  <si>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</si>
  <si>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</si>
  <si>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</si>
  <si>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</si>
  <si>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</si>
  <si>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</si>
  <si>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</si>
  <si>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</si>
  <si>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</si>
  <si>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</si>
  <si>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</si>
  <si>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</si>
  <si>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</si>
  <si>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</si>
  <si>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</si>
  <si>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</si>
  <si>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</si>
  <si>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</si>
  <si>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</si>
  <si>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</si>
  <si>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船舶産業におけるサプライチェーンの最適化</t>
  </si>
  <si>
    <t>海事局</t>
  </si>
  <si>
    <t>令和元年度</t>
  </si>
  <si>
    <t>終了予定なし</t>
  </si>
  <si>
    <t>船舶産業課</t>
  </si>
  <si>
    <t>-</t>
  </si>
  <si>
    <t>海洋基本計画、新しい経済政策パッケージ、統合イノベーション戦略2019</t>
  </si>
  <si>
    <t xml:space="preserve">造船事業者及び舶用工業事業者等における事業者間連携やサプライチェーンの最適化等の取組を進め、我が国船舶産業全体の更なる生産性向上により国際競争力の強化を図る。
</t>
  </si>
  <si>
    <t>船舶の開発・設計、受発注、建造・生産、アフターサービス等の造船に係る様々な過程における事業者間の連携・協調・協業の促進、サプライチェーンの最適化や多元化等に向けた課題とその解決方策を調査・検討により明確化するとともに、当該解決方策に係る技術開発・試験的導入等を通じ、実際の造船・舶用の現場にて解決方策の実証を行い、その効果を検証する。</t>
  </si>
  <si>
    <t>IHS Markit が発行している造船業に係るデータ</t>
  </si>
  <si>
    <t>社</t>
  </si>
  <si>
    <t>執行額（X）／参加事業者数（Y）　　　　　　　　　　　　　　</t>
    <phoneticPr fontId="5"/>
  </si>
  <si>
    <t>百万円</t>
  </si>
  <si>
    <t>　　X/Y</t>
    <phoneticPr fontId="5"/>
  </si>
  <si>
    <t>0</t>
  </si>
  <si>
    <t>9市場環境の整備、産業の生産性向上、消費者利益の確保</t>
  </si>
  <si>
    <t>11 ＩＣＴの利活用及び技術研究開発の推進</t>
  </si>
  <si>
    <t>目標を達成した技術研究開発課題の割合</t>
  </si>
  <si>
    <t>新32</t>
  </si>
  <si>
    <t>○</t>
  </si>
  <si>
    <t>-</t>
    <phoneticPr fontId="5"/>
  </si>
  <si>
    <t>船舶建造量の世界シェアを令和7年までに３０%にする</t>
    <phoneticPr fontId="5"/>
  </si>
  <si>
    <t>船舶建造量の世界シェア
（日本の建造量／世界の建造量）</t>
    <phoneticPr fontId="5"/>
  </si>
  <si>
    <t>実証事業に参加した造船事業者数及び舶用工業事業者数</t>
    <phoneticPr fontId="5"/>
  </si>
  <si>
    <t>本事業により、事業者間の連携・協調・協業の取組、船舶産業全体での効率化が促進されることにより、設備制限上個社では対応が困難であった短納期での複数隻発注（ロット発注）に対する受注環境等が整うことで、国際競争力の強化が図られる。</t>
    <rPh sb="0" eb="1">
      <t>ホン</t>
    </rPh>
    <rPh sb="1" eb="3">
      <t>ジギョウ</t>
    </rPh>
    <rPh sb="7" eb="10">
      <t>ジギョウシャ</t>
    </rPh>
    <rPh sb="10" eb="11">
      <t>カン</t>
    </rPh>
    <rPh sb="12" eb="14">
      <t>レンケイ</t>
    </rPh>
    <rPh sb="15" eb="17">
      <t>キョウチョウ</t>
    </rPh>
    <rPh sb="18" eb="20">
      <t>キョウギョウ</t>
    </rPh>
    <rPh sb="21" eb="23">
      <t>トリクミ</t>
    </rPh>
    <rPh sb="24" eb="26">
      <t>センパク</t>
    </rPh>
    <rPh sb="26" eb="28">
      <t>サンギョウ</t>
    </rPh>
    <rPh sb="28" eb="30">
      <t>ゼンタイ</t>
    </rPh>
    <rPh sb="32" eb="35">
      <t>コウリツカ</t>
    </rPh>
    <rPh sb="36" eb="38">
      <t>ソクシン</t>
    </rPh>
    <rPh sb="47" eb="49">
      <t>セツビ</t>
    </rPh>
    <rPh sb="49" eb="51">
      <t>セイゲン</t>
    </rPh>
    <rPh sb="51" eb="52">
      <t>ジョウ</t>
    </rPh>
    <rPh sb="52" eb="54">
      <t>コシャ</t>
    </rPh>
    <rPh sb="56" eb="58">
      <t>タイオウ</t>
    </rPh>
    <rPh sb="59" eb="61">
      <t>コンナン</t>
    </rPh>
    <rPh sb="65" eb="68">
      <t>タンノウキ</t>
    </rPh>
    <rPh sb="70" eb="72">
      <t>フクスウ</t>
    </rPh>
    <rPh sb="72" eb="73">
      <t>セキ</t>
    </rPh>
    <rPh sb="73" eb="75">
      <t>ハッチュウ</t>
    </rPh>
    <rPh sb="79" eb="81">
      <t>ハッチュウ</t>
    </rPh>
    <rPh sb="83" eb="84">
      <t>タイ</t>
    </rPh>
    <rPh sb="86" eb="88">
      <t>ジュチュウ</t>
    </rPh>
    <rPh sb="88" eb="90">
      <t>カンキョウ</t>
    </rPh>
    <rPh sb="90" eb="91">
      <t>トウ</t>
    </rPh>
    <rPh sb="92" eb="93">
      <t>トトノ</t>
    </rPh>
    <rPh sb="98" eb="100">
      <t>コクサイ</t>
    </rPh>
    <rPh sb="100" eb="103">
      <t>キョウソウリョク</t>
    </rPh>
    <rPh sb="104" eb="106">
      <t>キョウカ</t>
    </rPh>
    <rPh sb="107" eb="108">
      <t>ハカ</t>
    </rPh>
    <phoneticPr fontId="5"/>
  </si>
  <si>
    <t>本事業は、船舶産業における事業者間の連携・協調・協業の促進、サプライチェーンの最適化等に向けた課題を解決する技術の研究開発を実施するものであり、本事業により技術研究開発が推進される。</t>
    <rPh sb="5" eb="7">
      <t>センパク</t>
    </rPh>
    <rPh sb="7" eb="9">
      <t>サンギョウ</t>
    </rPh>
    <rPh sb="50" eb="52">
      <t>カイケツ</t>
    </rPh>
    <rPh sb="57" eb="59">
      <t>ケンキュウ</t>
    </rPh>
    <phoneticPr fontId="5"/>
  </si>
  <si>
    <t>-</t>
    <phoneticPr fontId="5"/>
  </si>
  <si>
    <t>200/3</t>
    <phoneticPr fontId="5"/>
  </si>
  <si>
    <t>387/7</t>
    <phoneticPr fontId="5"/>
  </si>
  <si>
    <t>技術研究開発調査費</t>
    <phoneticPr fontId="5"/>
  </si>
  <si>
    <t>技術研究開発調査旅費</t>
    <phoneticPr fontId="5"/>
  </si>
  <si>
    <t>海事産業関連技術研究開発費補助金</t>
    <phoneticPr fontId="5"/>
  </si>
  <si>
    <t>36海事産業市場環境整備・活性化及び人材の確保等を図る</t>
    <phoneticPr fontId="5"/>
  </si>
  <si>
    <t>船舶建造量の世界シェア</t>
    <phoneticPr fontId="5"/>
  </si>
  <si>
    <t>41 技術研究開発を推進する</t>
    <phoneticPr fontId="5"/>
  </si>
  <si>
    <t>事業費</t>
    <rPh sb="0" eb="3">
      <t>ジギョウヒ</t>
    </rPh>
    <phoneticPr fontId="5"/>
  </si>
  <si>
    <t>人件費</t>
    <rPh sb="0" eb="3">
      <t>ジンケンヒ</t>
    </rPh>
    <phoneticPr fontId="5"/>
  </si>
  <si>
    <t>その他</t>
    <rPh sb="2" eb="3">
      <t>タ</t>
    </rPh>
    <phoneticPr fontId="5"/>
  </si>
  <si>
    <t>印刷製本費、会議費、通信運搬費、光熱水費</t>
    <rPh sb="0" eb="2">
      <t>インサツ</t>
    </rPh>
    <rPh sb="2" eb="4">
      <t>セイホン</t>
    </rPh>
    <rPh sb="4" eb="5">
      <t>ヒ</t>
    </rPh>
    <rPh sb="6" eb="9">
      <t>カイギヒ</t>
    </rPh>
    <rPh sb="10" eb="12">
      <t>ツウシン</t>
    </rPh>
    <rPh sb="12" eb="15">
      <t>ウンパンヒ</t>
    </rPh>
    <rPh sb="16" eb="20">
      <t>コウネツスイヒ</t>
    </rPh>
    <phoneticPr fontId="5"/>
  </si>
  <si>
    <t>調査実施のための研究員経費</t>
    <rPh sb="0" eb="2">
      <t>チョウサ</t>
    </rPh>
    <rPh sb="2" eb="4">
      <t>ジッシ</t>
    </rPh>
    <rPh sb="8" eb="11">
      <t>ケンキュウイン</t>
    </rPh>
    <rPh sb="11" eb="13">
      <t>ケイヒ</t>
    </rPh>
    <phoneticPr fontId="5"/>
  </si>
  <si>
    <t>システム利用料、システム実証費用、旅費</t>
    <rPh sb="4" eb="7">
      <t>リヨウリョウ</t>
    </rPh>
    <rPh sb="12" eb="14">
      <t>ジッショウ</t>
    </rPh>
    <rPh sb="14" eb="16">
      <t>ヒヨウ</t>
    </rPh>
    <rPh sb="17" eb="19">
      <t>リョヒ</t>
    </rPh>
    <phoneticPr fontId="5"/>
  </si>
  <si>
    <t>間接経費</t>
    <rPh sb="0" eb="2">
      <t>カンセツ</t>
    </rPh>
    <rPh sb="2" eb="4">
      <t>ケイヒ</t>
    </rPh>
    <phoneticPr fontId="5"/>
  </si>
  <si>
    <t>消費税</t>
    <rPh sb="0" eb="3">
      <t>ショウヒゼイ</t>
    </rPh>
    <phoneticPr fontId="5"/>
  </si>
  <si>
    <t>外注費</t>
    <rPh sb="0" eb="3">
      <t>ガイチュウヒ</t>
    </rPh>
    <phoneticPr fontId="5"/>
  </si>
  <si>
    <t>A.一般社団法人日本造船工業会</t>
    <phoneticPr fontId="5"/>
  </si>
  <si>
    <t>一般社団法人日本造船工業会</t>
    <phoneticPr fontId="5"/>
  </si>
  <si>
    <t>船舶産業における造船事業者と舶用工業事業者間の連携の促進やサプライチェーンの最適化等に係る調査研究業務</t>
    <phoneticPr fontId="5"/>
  </si>
  <si>
    <t>-</t>
    <phoneticPr fontId="5"/>
  </si>
  <si>
    <t>本事業は、地域の雇用・経済を支える船舶産業の国際競争力の強化を図るものであり、国民の社会のニーズを反映したものである。</t>
    <rPh sb="0" eb="1">
      <t>ホン</t>
    </rPh>
    <rPh sb="1" eb="3">
      <t>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5"/>
  </si>
  <si>
    <t>我が国船舶産業全体の生産性向上を図るためには、我が国造船事業者や舶用工業事業者等の連携やサプライチェーンの効率化等が必要となるが、各事業者はオーナー企業が多く各地方で地場産業と結びついていることから、各社独自の手法やシステムを構築しており、連携や協業等が進みにくい状況にあるところ、これらの課題解決には、民間の取組だけでは限界があることから、国が主導する必要がある。</t>
    <rPh sb="0" eb="1">
      <t>ワ</t>
    </rPh>
    <rPh sb="2" eb="3">
      <t>クニ</t>
    </rPh>
    <rPh sb="3" eb="5">
      <t>センパク</t>
    </rPh>
    <rPh sb="5" eb="7">
      <t>サンギョウ</t>
    </rPh>
    <rPh sb="7" eb="9">
      <t>ゼンタイ</t>
    </rPh>
    <rPh sb="10" eb="13">
      <t>セイサンセイ</t>
    </rPh>
    <rPh sb="13" eb="15">
      <t>コウジョウ</t>
    </rPh>
    <rPh sb="16" eb="17">
      <t>ハカ</t>
    </rPh>
    <rPh sb="23" eb="24">
      <t>ワ</t>
    </rPh>
    <rPh sb="25" eb="26">
      <t>クニ</t>
    </rPh>
    <rPh sb="26" eb="28">
      <t>ゾウセン</t>
    </rPh>
    <rPh sb="28" eb="31">
      <t>ジギョウシャ</t>
    </rPh>
    <rPh sb="32" eb="34">
      <t>ハクヨウ</t>
    </rPh>
    <rPh sb="34" eb="36">
      <t>コウギョウ</t>
    </rPh>
    <rPh sb="36" eb="39">
      <t>ジギョウシャ</t>
    </rPh>
    <rPh sb="39" eb="40">
      <t>トウ</t>
    </rPh>
    <rPh sb="41" eb="43">
      <t>レンケイ</t>
    </rPh>
    <rPh sb="53" eb="56">
      <t>コウリツカ</t>
    </rPh>
    <rPh sb="56" eb="57">
      <t>トウ</t>
    </rPh>
    <rPh sb="58" eb="60">
      <t>ヒツヨウ</t>
    </rPh>
    <rPh sb="65" eb="66">
      <t>カク</t>
    </rPh>
    <rPh sb="66" eb="69">
      <t>ジギョウシャ</t>
    </rPh>
    <rPh sb="74" eb="76">
      <t>キギョウ</t>
    </rPh>
    <rPh sb="77" eb="78">
      <t>オオ</t>
    </rPh>
    <rPh sb="79" eb="82">
      <t>カクチホウ</t>
    </rPh>
    <rPh sb="83" eb="85">
      <t>ジバ</t>
    </rPh>
    <rPh sb="85" eb="87">
      <t>サンギョウ</t>
    </rPh>
    <rPh sb="88" eb="89">
      <t>ムス</t>
    </rPh>
    <rPh sb="100" eb="102">
      <t>カクシャ</t>
    </rPh>
    <rPh sb="102" eb="104">
      <t>ドクジ</t>
    </rPh>
    <rPh sb="105" eb="107">
      <t>シュホウ</t>
    </rPh>
    <rPh sb="113" eb="115">
      <t>コウチク</t>
    </rPh>
    <rPh sb="120" eb="122">
      <t>レンケイ</t>
    </rPh>
    <rPh sb="123" eb="125">
      <t>キョウギョウ</t>
    </rPh>
    <rPh sb="125" eb="126">
      <t>トウ</t>
    </rPh>
    <rPh sb="127" eb="128">
      <t>スス</t>
    </rPh>
    <rPh sb="132" eb="134">
      <t>ジョウキョウ</t>
    </rPh>
    <rPh sb="145" eb="147">
      <t>カダイ</t>
    </rPh>
    <rPh sb="147" eb="149">
      <t>カイケツ</t>
    </rPh>
    <rPh sb="152" eb="154">
      <t>ミンカン</t>
    </rPh>
    <rPh sb="155" eb="157">
      <t>トリクミ</t>
    </rPh>
    <rPh sb="161" eb="163">
      <t>ゲンカイ</t>
    </rPh>
    <rPh sb="171" eb="172">
      <t>クニ</t>
    </rPh>
    <rPh sb="173" eb="175">
      <t>シュドウ</t>
    </rPh>
    <rPh sb="177" eb="179">
      <t>ヒツヨウ</t>
    </rPh>
    <phoneticPr fontId="5"/>
  </si>
  <si>
    <t>船舶産業全体の連携やサプライチェーンの最適化のための取組により、事業者の協業・協調が促進されることで、現在我が国が獲得に成功していない短納期での複数隻発注を獲得しやすい状況等が整備され、我が国海事産業の競争力強化に資することから、重要かつ優先度が高い事業である。</t>
    <rPh sb="0" eb="2">
      <t>センパク</t>
    </rPh>
    <rPh sb="2" eb="4">
      <t>サンギョウ</t>
    </rPh>
    <rPh sb="4" eb="6">
      <t>ゼンタイ</t>
    </rPh>
    <rPh sb="7" eb="9">
      <t>レンケイ</t>
    </rPh>
    <rPh sb="19" eb="22">
      <t>サイテキカ</t>
    </rPh>
    <rPh sb="26" eb="28">
      <t>トリクミ</t>
    </rPh>
    <rPh sb="32" eb="35">
      <t>ジギョウシャ</t>
    </rPh>
    <rPh sb="36" eb="38">
      <t>キョウギョウ</t>
    </rPh>
    <rPh sb="39" eb="41">
      <t>キョウチョウ</t>
    </rPh>
    <rPh sb="42" eb="44">
      <t>ソクシン</t>
    </rPh>
    <rPh sb="51" eb="53">
      <t>ゲンザイ</t>
    </rPh>
    <rPh sb="53" eb="54">
      <t>ワ</t>
    </rPh>
    <rPh sb="55" eb="56">
      <t>クニ</t>
    </rPh>
    <rPh sb="57" eb="59">
      <t>カクトク</t>
    </rPh>
    <rPh sb="60" eb="62">
      <t>セイコウ</t>
    </rPh>
    <rPh sb="67" eb="70">
      <t>タンノウキ</t>
    </rPh>
    <rPh sb="72" eb="74">
      <t>フクスウ</t>
    </rPh>
    <rPh sb="74" eb="75">
      <t>セキ</t>
    </rPh>
    <rPh sb="75" eb="77">
      <t>ハッチュウ</t>
    </rPh>
    <rPh sb="78" eb="80">
      <t>カクトク</t>
    </rPh>
    <rPh sb="84" eb="86">
      <t>ジョウキョウ</t>
    </rPh>
    <rPh sb="86" eb="87">
      <t>トウ</t>
    </rPh>
    <rPh sb="88" eb="90">
      <t>セイビ</t>
    </rPh>
    <phoneticPr fontId="5"/>
  </si>
  <si>
    <t>‐</t>
  </si>
  <si>
    <t>使途が真に必要なものに限定されるよう、調査内容等を精査し実施した。</t>
  </si>
  <si>
    <t>有</t>
  </si>
  <si>
    <t>無</t>
  </si>
  <si>
    <t>企画競争により支出先を選定し競争性を確保しており、妥当と考える。</t>
  </si>
  <si>
    <t>企画競争により支出先を選定し競争性を確保しており、真に必要なものに限定されているものと考える。</t>
  </si>
  <si>
    <t>コロナウィルスの影響があったため妥当と考える。</t>
    <rPh sb="8" eb="10">
      <t>エイキョウ</t>
    </rPh>
    <rPh sb="16" eb="18">
      <t>ダトウ</t>
    </rPh>
    <rPh sb="19" eb="20">
      <t>カンガ</t>
    </rPh>
    <phoneticPr fontId="5"/>
  </si>
  <si>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34"/>
  </si>
  <si>
    <t>令和2年の実績値は前年比で減少しているが、引き続き目標達成に努める。</t>
    <rPh sb="0" eb="2">
      <t>レイワ</t>
    </rPh>
    <rPh sb="3" eb="4">
      <t>ネン</t>
    </rPh>
    <rPh sb="5" eb="8">
      <t>ジッセキチ</t>
    </rPh>
    <rPh sb="9" eb="12">
      <t>ゼンネンヒ</t>
    </rPh>
    <rPh sb="13" eb="15">
      <t>ゲンショウ</t>
    </rPh>
    <rPh sb="21" eb="22">
      <t>ヒ</t>
    </rPh>
    <rPh sb="23" eb="24">
      <t>ツヅ</t>
    </rPh>
    <rPh sb="25" eb="27">
      <t>モクヒョウ</t>
    </rPh>
    <rPh sb="27" eb="29">
      <t>タッセイ</t>
    </rPh>
    <rPh sb="30" eb="31">
      <t>ツト</t>
    </rPh>
    <phoneticPr fontId="34"/>
  </si>
  <si>
    <t>見込みを下回ったが事業は順調に進んでいるため問題はないと考える。</t>
    <rPh sb="4" eb="6">
      <t>シタマワ</t>
    </rPh>
    <rPh sb="9" eb="11">
      <t>ジギョウ</t>
    </rPh>
    <rPh sb="12" eb="14">
      <t>ジュンチョウ</t>
    </rPh>
    <rPh sb="15" eb="16">
      <t>スス</t>
    </rPh>
    <rPh sb="22" eb="24">
      <t>モンダイ</t>
    </rPh>
    <rPh sb="28" eb="29">
      <t>カンガ</t>
    </rPh>
    <phoneticPr fontId="34"/>
  </si>
  <si>
    <t>業務委託にあたっては、結果的に一者応募とはなったものの企画競争により支出先を選定しており、競争性は確保されているとともに、支出に見合った十分な成果が獲得されるものと考える。</t>
    <phoneticPr fontId="5"/>
  </si>
  <si>
    <t>業界の動向・ニーズ等を踏まえ、実効性の高い事業となるよう予算の効率的な執行を図る。</t>
    <rPh sb="38" eb="39">
      <t>ハカ</t>
    </rPh>
    <phoneticPr fontId="5"/>
  </si>
  <si>
    <t>適切な予算の執行を図るとともに、必要な見直しを行っていく。</t>
    <phoneticPr fontId="5"/>
  </si>
  <si>
    <t>国交</t>
  </si>
  <si>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</si>
  <si>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</si>
  <si>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課長　今井　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</si>
</sst>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font>
    <font>
      <sz val="6"/>
      <name val="ＭＳ Ｐゴシック"/>
      <family val="3"/>
    </font>
    <font>
      <sz val="14"/>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xf numFmtId="0" fontId="33"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33" fillId="5" borderId="40" xfId="7" applyFont="1" applyFill="1" applyBorder="1" applyAlignment="1" applyProtection="1">
      <alignment horizontal="left" vertical="center" wrapText="1"/>
      <protection locked="0"/>
    </xf>
    <xf numFmtId="0" fontId="33" fillId="5" borderId="41" xfId="7" applyFont="1" applyFill="1" applyBorder="1" applyAlignment="1" applyProtection="1">
      <alignment horizontal="left" vertical="center" wrapText="1"/>
      <protection locked="0"/>
    </xf>
    <xf numFmtId="0" fontId="33" fillId="5" borderId="62" xfId="7" applyFont="1" applyFill="1" applyBorder="1" applyAlignment="1" applyProtection="1">
      <alignment horizontal="left" vertical="center" wrapText="1"/>
      <protection locked="0"/>
    </xf>
    <xf numFmtId="0" fontId="33" fillId="5" borderId="63" xfId="7" applyFont="1" applyFill="1" applyBorder="1" applyAlignment="1" applyProtection="1">
      <alignment horizontal="left" vertical="center" wrapText="1"/>
      <protection locked="0"/>
    </xf>
    <xf numFmtId="0" fontId="33" fillId="5" borderId="0" xfId="7" applyFont="1" applyFill="1" applyBorder="1" applyAlignment="1" applyProtection="1">
      <alignment horizontal="left" vertical="center" wrapText="1"/>
      <protection locked="0"/>
    </xf>
    <xf numFmtId="0" fontId="33" fillId="5" borderId="2" xfId="7" applyFont="1" applyFill="1" applyBorder="1" applyAlignment="1" applyProtection="1">
      <alignment horizontal="left" vertical="center" wrapText="1"/>
      <protection locked="0"/>
    </xf>
    <xf numFmtId="0" fontId="33" fillId="5" borderId="16" xfId="7" applyFont="1" applyFill="1" applyBorder="1" applyAlignment="1" applyProtection="1">
      <alignment horizontal="left" vertical="center" wrapText="1"/>
      <protection locked="0"/>
    </xf>
    <xf numFmtId="0" fontId="33" fillId="5" borderId="17" xfId="7" applyFont="1" applyFill="1" applyBorder="1" applyAlignment="1" applyProtection="1">
      <alignment horizontal="left" vertical="center" wrapText="1"/>
      <protection locked="0"/>
    </xf>
    <xf numFmtId="0" fontId="33" fillId="5" borderId="31" xfId="7"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2 2" xfId="8"/>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77104</xdr:colOff>
      <xdr:row>748</xdr:row>
      <xdr:rowOff>62433</xdr:rowOff>
    </xdr:from>
    <xdr:to>
      <xdr:col>26</xdr:col>
      <xdr:colOff>113538</xdr:colOff>
      <xdr:row>750</xdr:row>
      <xdr:rowOff>158168</xdr:rowOff>
    </xdr:to>
    <xdr:sp macro="" textlink="">
      <xdr:nvSpPr>
        <xdr:cNvPr id="2" name="正方形/長方形 1"/>
        <xdr:cNvSpPr/>
      </xdr:nvSpPr>
      <xdr:spPr>
        <a:xfrm>
          <a:off x="2718704" y="44614033"/>
          <a:ext cx="2678034" cy="8069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19</xdr:col>
      <xdr:colOff>183398</xdr:colOff>
      <xdr:row>750</xdr:row>
      <xdr:rowOff>170863</xdr:rowOff>
    </xdr:from>
    <xdr:to>
      <xdr:col>19</xdr:col>
      <xdr:colOff>185938</xdr:colOff>
      <xdr:row>758</xdr:row>
      <xdr:rowOff>257289</xdr:rowOff>
    </xdr:to>
    <xdr:sp macro="" textlink="">
      <xdr:nvSpPr>
        <xdr:cNvPr id="3" name="Line 6"/>
        <xdr:cNvSpPr>
          <a:spLocks noChangeShapeType="1"/>
        </xdr:cNvSpPr>
      </xdr:nvSpPr>
      <xdr:spPr>
        <a:xfrm flipH="1">
          <a:off x="4044198" y="45433663"/>
          <a:ext cx="2540" cy="2931226"/>
        </a:xfrm>
        <a:prstGeom prst="line">
          <a:avLst/>
        </a:prstGeom>
        <a:noFill/>
        <a:ln w="15875">
          <a:solidFill>
            <a:srgbClr val="000000"/>
          </a:solidFill>
          <a:round/>
          <a:headEnd/>
          <a:tailEnd type="arrow" w="med" len="med"/>
        </a:ln>
      </xdr:spPr>
    </xdr:sp>
    <xdr:clientData/>
  </xdr:twoCellAnchor>
  <xdr:twoCellAnchor>
    <xdr:from>
      <xdr:col>13</xdr:col>
      <xdr:colOff>166753</xdr:colOff>
      <xdr:row>759</xdr:row>
      <xdr:rowOff>351452</xdr:rowOff>
    </xdr:from>
    <xdr:to>
      <xdr:col>27</xdr:col>
      <xdr:colOff>2389</xdr:colOff>
      <xdr:row>762</xdr:row>
      <xdr:rowOff>91585</xdr:rowOff>
    </xdr:to>
    <xdr:sp macro="" textlink="">
      <xdr:nvSpPr>
        <xdr:cNvPr id="4" name="正方形/長方形 3"/>
        <xdr:cNvSpPr/>
      </xdr:nvSpPr>
      <xdr:spPr>
        <a:xfrm>
          <a:off x="2808353" y="48814652"/>
          <a:ext cx="2680436" cy="8069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　一般社団法人日本造船工業会（共同提案体）</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14</xdr:col>
      <xdr:colOff>167660</xdr:colOff>
      <xdr:row>758</xdr:row>
      <xdr:rowOff>324444</xdr:rowOff>
    </xdr:from>
    <xdr:to>
      <xdr:col>27</xdr:col>
      <xdr:colOff>145836</xdr:colOff>
      <xdr:row>759</xdr:row>
      <xdr:rowOff>337388</xdr:rowOff>
    </xdr:to>
    <xdr:sp macro="" textlink="">
      <xdr:nvSpPr>
        <xdr:cNvPr id="5" name="テキスト ボックス 4"/>
        <xdr:cNvSpPr txBox="1"/>
      </xdr:nvSpPr>
      <xdr:spPr>
        <a:xfrm>
          <a:off x="3012460" y="48432044"/>
          <a:ext cx="2619776" cy="368544"/>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12</xdr:col>
      <xdr:colOff>76200</xdr:colOff>
      <xdr:row>751</xdr:row>
      <xdr:rowOff>23372</xdr:rowOff>
    </xdr:from>
    <xdr:to>
      <xdr:col>29</xdr:col>
      <xdr:colOff>69305</xdr:colOff>
      <xdr:row>754</xdr:row>
      <xdr:rowOff>82225</xdr:rowOff>
    </xdr:to>
    <xdr:sp macro="" textlink="">
      <xdr:nvSpPr>
        <xdr:cNvPr id="6" name="大かっこ 5"/>
        <xdr:cNvSpPr/>
      </xdr:nvSpPr>
      <xdr:spPr>
        <a:xfrm>
          <a:off x="2514600" y="45641772"/>
          <a:ext cx="3447505" cy="1125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effectLst/>
              <a:latin typeface="+mn-lt"/>
              <a:ea typeface="+mn-ea"/>
              <a:cs typeface="+mn-cs"/>
            </a:rPr>
            <a:t>船舶産業における造船事業者と舶用工業事業者間の連携の促進やサプライチェーンの最適化等に係る調査研究業務</a:t>
          </a:r>
          <a:endParaRPr kumimoji="1" lang="en-US" altLang="ja-JP" sz="100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325</v>
      </c>
      <c r="AJ2" s="930" t="s">
        <v>694</v>
      </c>
      <c r="AK2" s="930"/>
      <c r="AL2" s="930"/>
      <c r="AM2" s="930"/>
      <c r="AN2" s="83" t="s">
        <v>325</v>
      </c>
      <c r="AO2" s="930">
        <v>20</v>
      </c>
      <c r="AP2" s="930"/>
      <c r="AQ2" s="930"/>
      <c r="AR2" s="84" t="s">
        <v>628</v>
      </c>
      <c r="AS2" s="936">
        <v>450</v>
      </c>
      <c r="AT2" s="936"/>
      <c r="AU2" s="936"/>
      <c r="AV2" s="83" t="str">
        <f>IF(AW2="","","-")</f>
        <v/>
      </c>
      <c r="AW2" s="896"/>
      <c r="AX2" s="896"/>
    </row>
    <row r="3" spans="1:50" ht="21" customHeight="1" thickBot="1" x14ac:dyDescent="0.2">
      <c r="A3" s="852" t="s">
        <v>621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629</v>
      </c>
      <c r="AK3" s="854"/>
      <c r="AL3" s="854"/>
      <c r="AM3" s="854"/>
      <c r="AN3" s="854"/>
      <c r="AO3" s="854"/>
      <c r="AP3" s="854"/>
      <c r="AQ3" s="854"/>
      <c r="AR3" s="854"/>
      <c r="AS3" s="854"/>
      <c r="AT3" s="854"/>
      <c r="AU3" s="854"/>
      <c r="AV3" s="854"/>
      <c r="AW3" s="854"/>
      <c r="AX3" s="24" t="s">
        <v>64</v>
      </c>
    </row>
    <row r="4" spans="1:50" ht="24.75" customHeight="1" x14ac:dyDescent="0.15">
      <c r="A4" s="696" t="s">
        <v>25</v>
      </c>
      <c r="B4" s="697"/>
      <c r="C4" s="697"/>
      <c r="D4" s="697"/>
      <c r="E4" s="697"/>
      <c r="F4" s="697"/>
      <c r="G4" s="674" t="s">
        <v>630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631</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4" t="s">
        <v>632</v>
      </c>
      <c r="H5" s="825"/>
      <c r="I5" s="825"/>
      <c r="J5" s="825"/>
      <c r="K5" s="825"/>
      <c r="L5" s="825"/>
      <c r="M5" s="826" t="s">
        <v>65</v>
      </c>
      <c r="N5" s="827"/>
      <c r="O5" s="827"/>
      <c r="P5" s="827"/>
      <c r="Q5" s="827"/>
      <c r="R5" s="828"/>
      <c r="S5" s="829" t="s">
        <v>633</v>
      </c>
      <c r="T5" s="825"/>
      <c r="U5" s="825"/>
      <c r="V5" s="825"/>
      <c r="W5" s="825"/>
      <c r="X5" s="830"/>
      <c r="Y5" s="690" t="s">
        <v>3</v>
      </c>
      <c r="Z5" s="527"/>
      <c r="AA5" s="527"/>
      <c r="AB5" s="527"/>
      <c r="AC5" s="527"/>
      <c r="AD5" s="528"/>
      <c r="AE5" s="691" t="s">
        <v>634</v>
      </c>
      <c r="AF5" s="691"/>
      <c r="AG5" s="691"/>
      <c r="AH5" s="691"/>
      <c r="AI5" s="691"/>
      <c r="AJ5" s="691"/>
      <c r="AK5" s="691"/>
      <c r="AL5" s="691"/>
      <c r="AM5" s="691"/>
      <c r="AN5" s="691"/>
      <c r="AO5" s="691"/>
      <c r="AP5" s="692"/>
      <c r="AQ5" s="693" t="s">
        <v>697</v>
      </c>
      <c r="AR5" s="694"/>
      <c r="AS5" s="694"/>
      <c r="AT5" s="694"/>
      <c r="AU5" s="694"/>
      <c r="AV5" s="694"/>
      <c r="AW5" s="694"/>
      <c r="AX5" s="695"/>
    </row>
    <row r="6" spans="1:50" ht="39" customHeight="1" x14ac:dyDescent="0.15">
      <c r="A6" s="698" t="s">
        <v>4</v>
      </c>
      <c r="B6" s="699"/>
      <c r="C6" s="699"/>
      <c r="D6" s="699"/>
      <c r="E6" s="699"/>
      <c r="F6" s="699"/>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9" t="s">
        <v>308</v>
      </c>
      <c r="Z7" s="424"/>
      <c r="AA7" s="424"/>
      <c r="AB7" s="424"/>
      <c r="AC7" s="424"/>
      <c r="AD7" s="910"/>
      <c r="AE7" s="897" t="s">
        <v>636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79" t="s">
        <v>208</v>
      </c>
      <c r="B8" s="480"/>
      <c r="C8" s="480"/>
      <c r="D8" s="480"/>
      <c r="E8" s="480"/>
      <c r="F8" s="481"/>
      <c r="G8" s="931" t="str">
        <f>入力規則等!A27</f>
        <v>海洋政策、科学技術・イノベーション</v>
      </c>
      <c r="H8" s="710"/>
      <c r="I8" s="710"/>
      <c r="J8" s="710"/>
      <c r="K8" s="710"/>
      <c r="L8" s="710"/>
      <c r="M8" s="710"/>
      <c r="N8" s="710"/>
      <c r="O8" s="710"/>
      <c r="P8" s="710"/>
      <c r="Q8" s="710"/>
      <c r="R8" s="710"/>
      <c r="S8" s="710"/>
      <c r="T8" s="710"/>
      <c r="U8" s="710"/>
      <c r="V8" s="710"/>
      <c r="W8" s="710"/>
      <c r="X8" s="932"/>
      <c r="Y8" s="831" t="s">
        <v>209</v>
      </c>
      <c r="Z8" s="832"/>
      <c r="AA8" s="832"/>
      <c r="AB8" s="832"/>
      <c r="AC8" s="832"/>
      <c r="AD8" s="833"/>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4" t="s">
        <v>23</v>
      </c>
      <c r="B9" s="835"/>
      <c r="C9" s="835"/>
      <c r="D9" s="835"/>
      <c r="E9" s="835"/>
      <c r="F9" s="835"/>
      <c r="G9" s="836" t="s">
        <v>637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2" t="s">
        <v>29</v>
      </c>
      <c r="B10" s="653"/>
      <c r="C10" s="653"/>
      <c r="D10" s="653"/>
      <c r="E10" s="653"/>
      <c r="F10" s="653"/>
      <c r="G10" s="744" t="s">
        <v>638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2" t="s">
        <v>5</v>
      </c>
      <c r="B11" s="653"/>
      <c r="C11" s="653"/>
      <c r="D11" s="653"/>
      <c r="E11" s="653"/>
      <c r="F11" s="654"/>
      <c r="G11" s="687" t="str">
        <f>入力規則等!P10</f>
        <v>直接実施、委託・請負、補助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49" t="s">
        <v>24</v>
      </c>
      <c r="B12" s="950"/>
      <c r="C12" s="950"/>
      <c r="D12" s="950"/>
      <c r="E12" s="950"/>
      <c r="F12" s="951"/>
      <c r="G12" s="750"/>
      <c r="H12" s="751"/>
      <c r="I12" s="751"/>
      <c r="J12" s="751"/>
      <c r="K12" s="751"/>
      <c r="L12" s="751"/>
      <c r="M12" s="751"/>
      <c r="N12" s="751"/>
      <c r="O12" s="751"/>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12"/>
    </row>
    <row r="13" spans="1:50" ht="21" customHeight="1" x14ac:dyDescent="0.15">
      <c r="A13" s="597"/>
      <c r="B13" s="598"/>
      <c r="C13" s="598"/>
      <c r="D13" s="598"/>
      <c r="E13" s="598"/>
      <c r="F13" s="599"/>
      <c r="G13" s="713" t="s">
        <v>6</v>
      </c>
      <c r="H13" s="714"/>
      <c r="I13" s="754" t="s">
        <v>7</v>
      </c>
      <c r="J13" s="755"/>
      <c r="K13" s="755"/>
      <c r="L13" s="755"/>
      <c r="M13" s="755"/>
      <c r="N13" s="755"/>
      <c r="O13" s="756"/>
      <c r="P13" s="649" t="s">
        <v>635</v>
      </c>
      <c r="Q13" s="650"/>
      <c r="R13" s="650"/>
      <c r="S13" s="650"/>
      <c r="T13" s="650"/>
      <c r="U13" s="650"/>
      <c r="V13" s="651"/>
      <c r="W13" s="649" t="s">
        <v>635</v>
      </c>
      <c r="X13" s="650"/>
      <c r="Y13" s="650"/>
      <c r="Z13" s="650"/>
      <c r="AA13" s="650"/>
      <c r="AB13" s="650"/>
      <c r="AC13" s="651"/>
      <c r="AD13" s="649">
        <v>51</v>
      </c>
      <c r="AE13" s="650"/>
      <c r="AF13" s="650"/>
      <c r="AG13" s="650"/>
      <c r="AH13" s="650"/>
      <c r="AI13" s="650"/>
      <c r="AJ13" s="651"/>
      <c r="AK13" s="905">
        <v>238</v>
      </c>
      <c r="AL13" s="906"/>
      <c r="AM13" s="906"/>
      <c r="AN13" s="906"/>
      <c r="AO13" s="906"/>
      <c r="AP13" s="906"/>
      <c r="AQ13" s="907"/>
      <c r="AR13" s="905"/>
      <c r="AS13" s="906"/>
      <c r="AT13" s="906"/>
      <c r="AU13" s="906"/>
      <c r="AV13" s="906"/>
      <c r="AW13" s="906"/>
      <c r="AX13" s="908"/>
    </row>
    <row r="14" spans="1:50" ht="21" customHeight="1" x14ac:dyDescent="0.15">
      <c r="A14" s="597"/>
      <c r="B14" s="598"/>
      <c r="C14" s="598"/>
      <c r="D14" s="598"/>
      <c r="E14" s="598"/>
      <c r="F14" s="599"/>
      <c r="G14" s="715"/>
      <c r="H14" s="716"/>
      <c r="I14" s="703" t="s">
        <v>8</v>
      </c>
      <c r="J14" s="752"/>
      <c r="K14" s="752"/>
      <c r="L14" s="752"/>
      <c r="M14" s="752"/>
      <c r="N14" s="752"/>
      <c r="O14" s="753"/>
      <c r="P14" s="649" t="s">
        <v>635</v>
      </c>
      <c r="Q14" s="650"/>
      <c r="R14" s="650"/>
      <c r="S14" s="650"/>
      <c r="T14" s="650"/>
      <c r="U14" s="650"/>
      <c r="V14" s="651"/>
      <c r="W14" s="649">
        <v>49</v>
      </c>
      <c r="X14" s="650"/>
      <c r="Y14" s="650"/>
      <c r="Z14" s="650"/>
      <c r="AA14" s="650"/>
      <c r="AB14" s="650"/>
      <c r="AC14" s="651"/>
      <c r="AD14" s="649">
        <f>100+120</f>
        <v>220</v>
      </c>
      <c r="AE14" s="650"/>
      <c r="AF14" s="650"/>
      <c r="AG14" s="650"/>
      <c r="AH14" s="650"/>
      <c r="AI14" s="650"/>
      <c r="AJ14" s="651"/>
      <c r="AK14" s="649"/>
      <c r="AL14" s="650"/>
      <c r="AM14" s="650"/>
      <c r="AN14" s="650"/>
      <c r="AO14" s="650"/>
      <c r="AP14" s="650"/>
      <c r="AQ14" s="651"/>
      <c r="AR14" s="778"/>
      <c r="AS14" s="778"/>
      <c r="AT14" s="778"/>
      <c r="AU14" s="778"/>
      <c r="AV14" s="778"/>
      <c r="AW14" s="778"/>
      <c r="AX14" s="779"/>
    </row>
    <row r="15" spans="1:50" ht="21" customHeight="1" x14ac:dyDescent="0.15">
      <c r="A15" s="597"/>
      <c r="B15" s="598"/>
      <c r="C15" s="598"/>
      <c r="D15" s="598"/>
      <c r="E15" s="598"/>
      <c r="F15" s="599"/>
      <c r="G15" s="715"/>
      <c r="H15" s="716"/>
      <c r="I15" s="703" t="s">
        <v>50</v>
      </c>
      <c r="J15" s="704"/>
      <c r="K15" s="704"/>
      <c r="L15" s="704"/>
      <c r="M15" s="704"/>
      <c r="N15" s="704"/>
      <c r="O15" s="705"/>
      <c r="P15" s="649" t="s">
        <v>635</v>
      </c>
      <c r="Q15" s="650"/>
      <c r="R15" s="650"/>
      <c r="S15" s="650"/>
      <c r="T15" s="650"/>
      <c r="U15" s="650"/>
      <c r="V15" s="651"/>
      <c r="W15" s="649" t="s">
        <v>635</v>
      </c>
      <c r="X15" s="650"/>
      <c r="Y15" s="650"/>
      <c r="Z15" s="650"/>
      <c r="AA15" s="650"/>
      <c r="AB15" s="650"/>
      <c r="AC15" s="651"/>
      <c r="AD15" s="649">
        <v>49</v>
      </c>
      <c r="AE15" s="650"/>
      <c r="AF15" s="650"/>
      <c r="AG15" s="650"/>
      <c r="AH15" s="650"/>
      <c r="AI15" s="650"/>
      <c r="AJ15" s="651"/>
      <c r="AK15" s="649">
        <v>120</v>
      </c>
      <c r="AL15" s="650"/>
      <c r="AM15" s="650"/>
      <c r="AN15" s="650"/>
      <c r="AO15" s="650"/>
      <c r="AP15" s="650"/>
      <c r="AQ15" s="651"/>
      <c r="AR15" s="649"/>
      <c r="AS15" s="650"/>
      <c r="AT15" s="650"/>
      <c r="AU15" s="650"/>
      <c r="AV15" s="650"/>
      <c r="AW15" s="650"/>
      <c r="AX15" s="793"/>
    </row>
    <row r="16" spans="1:50" ht="21" customHeight="1" x14ac:dyDescent="0.15">
      <c r="A16" s="597"/>
      <c r="B16" s="598"/>
      <c r="C16" s="598"/>
      <c r="D16" s="598"/>
      <c r="E16" s="598"/>
      <c r="F16" s="599"/>
      <c r="G16" s="715"/>
      <c r="H16" s="716"/>
      <c r="I16" s="703" t="s">
        <v>51</v>
      </c>
      <c r="J16" s="704"/>
      <c r="K16" s="704"/>
      <c r="L16" s="704"/>
      <c r="M16" s="704"/>
      <c r="N16" s="704"/>
      <c r="O16" s="705"/>
      <c r="P16" s="649" t="s">
        <v>635</v>
      </c>
      <c r="Q16" s="650"/>
      <c r="R16" s="650"/>
      <c r="S16" s="650"/>
      <c r="T16" s="650"/>
      <c r="U16" s="650"/>
      <c r="V16" s="651"/>
      <c r="W16" s="649">
        <v>-49</v>
      </c>
      <c r="X16" s="650"/>
      <c r="Y16" s="650"/>
      <c r="Z16" s="650"/>
      <c r="AA16" s="650"/>
      <c r="AB16" s="650"/>
      <c r="AC16" s="651"/>
      <c r="AD16" s="649">
        <v>-169</v>
      </c>
      <c r="AE16" s="650"/>
      <c r="AF16" s="650"/>
      <c r="AG16" s="650"/>
      <c r="AH16" s="650"/>
      <c r="AI16" s="650"/>
      <c r="AJ16" s="651"/>
      <c r="AK16" s="649"/>
      <c r="AL16" s="650"/>
      <c r="AM16" s="650"/>
      <c r="AN16" s="650"/>
      <c r="AO16" s="650"/>
      <c r="AP16" s="650"/>
      <c r="AQ16" s="651"/>
      <c r="AR16" s="747"/>
      <c r="AS16" s="748"/>
      <c r="AT16" s="748"/>
      <c r="AU16" s="748"/>
      <c r="AV16" s="748"/>
      <c r="AW16" s="748"/>
      <c r="AX16" s="749"/>
    </row>
    <row r="17" spans="1:50" ht="24.75" customHeight="1" x14ac:dyDescent="0.15">
      <c r="A17" s="597"/>
      <c r="B17" s="598"/>
      <c r="C17" s="598"/>
      <c r="D17" s="598"/>
      <c r="E17" s="598"/>
      <c r="F17" s="599"/>
      <c r="G17" s="715"/>
      <c r="H17" s="716"/>
      <c r="I17" s="703" t="s">
        <v>49</v>
      </c>
      <c r="J17" s="752"/>
      <c r="K17" s="752"/>
      <c r="L17" s="752"/>
      <c r="M17" s="752"/>
      <c r="N17" s="752"/>
      <c r="O17" s="753"/>
      <c r="P17" s="649" t="s">
        <v>635</v>
      </c>
      <c r="Q17" s="650"/>
      <c r="R17" s="650"/>
      <c r="S17" s="650"/>
      <c r="T17" s="650"/>
      <c r="U17" s="650"/>
      <c r="V17" s="651"/>
      <c r="W17" s="649" t="s">
        <v>635</v>
      </c>
      <c r="X17" s="650"/>
      <c r="Y17" s="650"/>
      <c r="Z17" s="650"/>
      <c r="AA17" s="650"/>
      <c r="AB17" s="650"/>
      <c r="AC17" s="651"/>
      <c r="AD17" s="649" t="s">
        <v>650</v>
      </c>
      <c r="AE17" s="650"/>
      <c r="AF17" s="650"/>
      <c r="AG17" s="650"/>
      <c r="AH17" s="650"/>
      <c r="AI17" s="650"/>
      <c r="AJ17" s="651"/>
      <c r="AK17" s="649"/>
      <c r="AL17" s="650"/>
      <c r="AM17" s="650"/>
      <c r="AN17" s="650"/>
      <c r="AO17" s="650"/>
      <c r="AP17" s="650"/>
      <c r="AQ17" s="651"/>
      <c r="AR17" s="903"/>
      <c r="AS17" s="903"/>
      <c r="AT17" s="903"/>
      <c r="AU17" s="903"/>
      <c r="AV17" s="903"/>
      <c r="AW17" s="903"/>
      <c r="AX17" s="904"/>
    </row>
    <row r="18" spans="1:50" ht="24.75" customHeight="1" x14ac:dyDescent="0.15">
      <c r="A18" s="597"/>
      <c r="B18" s="598"/>
      <c r="C18" s="598"/>
      <c r="D18" s="598"/>
      <c r="E18" s="598"/>
      <c r="F18" s="599"/>
      <c r="G18" s="717"/>
      <c r="H18" s="718"/>
      <c r="I18" s="706" t="s">
        <v>20</v>
      </c>
      <c r="J18" s="707"/>
      <c r="K18" s="707"/>
      <c r="L18" s="707"/>
      <c r="M18" s="707"/>
      <c r="N18" s="707"/>
      <c r="O18" s="708"/>
      <c r="P18" s="863">
        <f>SUM(P13:V17)</f>
        <v>0</v>
      </c>
      <c r="Q18" s="864"/>
      <c r="R18" s="864"/>
      <c r="S18" s="864"/>
      <c r="T18" s="864"/>
      <c r="U18" s="864"/>
      <c r="V18" s="865"/>
      <c r="W18" s="863">
        <f>SUM(W13:AC17)</f>
        <v>0</v>
      </c>
      <c r="X18" s="864"/>
      <c r="Y18" s="864"/>
      <c r="Z18" s="864"/>
      <c r="AA18" s="864"/>
      <c r="AB18" s="864"/>
      <c r="AC18" s="865"/>
      <c r="AD18" s="863">
        <f>SUM(AD13:AJ17)</f>
        <v>151</v>
      </c>
      <c r="AE18" s="864"/>
      <c r="AF18" s="864"/>
      <c r="AG18" s="864"/>
      <c r="AH18" s="864"/>
      <c r="AI18" s="864"/>
      <c r="AJ18" s="865"/>
      <c r="AK18" s="863">
        <f>SUM(AK13:AQ17)</f>
        <v>358</v>
      </c>
      <c r="AL18" s="864"/>
      <c r="AM18" s="864"/>
      <c r="AN18" s="864"/>
      <c r="AO18" s="864"/>
      <c r="AP18" s="864"/>
      <c r="AQ18" s="865"/>
      <c r="AR18" s="863">
        <f>SUM(AR13:AX17)</f>
        <v>0</v>
      </c>
      <c r="AS18" s="864"/>
      <c r="AT18" s="864"/>
      <c r="AU18" s="864"/>
      <c r="AV18" s="864"/>
      <c r="AW18" s="864"/>
      <c r="AX18" s="866"/>
    </row>
    <row r="19" spans="1:50" ht="24.75" customHeight="1" x14ac:dyDescent="0.15">
      <c r="A19" s="597"/>
      <c r="B19" s="598"/>
      <c r="C19" s="598"/>
      <c r="D19" s="598"/>
      <c r="E19" s="598"/>
      <c r="F19" s="599"/>
      <c r="G19" s="861" t="s">
        <v>9</v>
      </c>
      <c r="H19" s="862"/>
      <c r="I19" s="862"/>
      <c r="J19" s="862"/>
      <c r="K19" s="862"/>
      <c r="L19" s="862"/>
      <c r="M19" s="862"/>
      <c r="N19" s="862"/>
      <c r="O19" s="862"/>
      <c r="P19" s="649">
        <v>0</v>
      </c>
      <c r="Q19" s="650"/>
      <c r="R19" s="650"/>
      <c r="S19" s="650"/>
      <c r="T19" s="650"/>
      <c r="U19" s="650"/>
      <c r="V19" s="651"/>
      <c r="W19" s="649">
        <v>0</v>
      </c>
      <c r="X19" s="650"/>
      <c r="Y19" s="650"/>
      <c r="Z19" s="650"/>
      <c r="AA19" s="650"/>
      <c r="AB19" s="650"/>
      <c r="AC19" s="651"/>
      <c r="AD19" s="649">
        <v>100</v>
      </c>
      <c r="AE19" s="650"/>
      <c r="AF19" s="650"/>
      <c r="AG19" s="650"/>
      <c r="AH19" s="650"/>
      <c r="AI19" s="650"/>
      <c r="AJ19" s="651"/>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1" t="s">
        <v>10</v>
      </c>
      <c r="H20" s="862"/>
      <c r="I20" s="862"/>
      <c r="J20" s="862"/>
      <c r="K20" s="862"/>
      <c r="L20" s="862"/>
      <c r="M20" s="862"/>
      <c r="N20" s="862"/>
      <c r="O20" s="862"/>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0.66225165562913912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2"/>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0.36900369003690037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626</v>
      </c>
      <c r="B22" s="959"/>
      <c r="C22" s="959"/>
      <c r="D22" s="959"/>
      <c r="E22" s="959"/>
      <c r="F22" s="960"/>
      <c r="G22" s="954" t="s">
        <v>254</v>
      </c>
      <c r="H22" s="207"/>
      <c r="I22" s="207"/>
      <c r="J22" s="207"/>
      <c r="K22" s="207"/>
      <c r="L22" s="207"/>
      <c r="M22" s="207"/>
      <c r="N22" s="207"/>
      <c r="O22" s="208"/>
      <c r="P22" s="920" t="s">
        <v>624</v>
      </c>
      <c r="Q22" s="207"/>
      <c r="R22" s="207"/>
      <c r="S22" s="207"/>
      <c r="T22" s="207"/>
      <c r="U22" s="207"/>
      <c r="V22" s="208"/>
      <c r="W22" s="920" t="s">
        <v>625</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x14ac:dyDescent="0.15">
      <c r="A23" s="961"/>
      <c r="B23" s="962"/>
      <c r="C23" s="962"/>
      <c r="D23" s="962"/>
      <c r="E23" s="962"/>
      <c r="F23" s="963"/>
      <c r="G23" s="955" t="s">
        <v>659</v>
      </c>
      <c r="H23" s="956"/>
      <c r="I23" s="956"/>
      <c r="J23" s="956"/>
      <c r="K23" s="956"/>
      <c r="L23" s="956"/>
      <c r="M23" s="956"/>
      <c r="N23" s="956"/>
      <c r="O23" s="957"/>
      <c r="P23" s="905">
        <v>217</v>
      </c>
      <c r="Q23" s="906"/>
      <c r="R23" s="906"/>
      <c r="S23" s="906"/>
      <c r="T23" s="906"/>
      <c r="U23" s="906"/>
      <c r="V23" s="907"/>
      <c r="W23" s="905"/>
      <c r="X23" s="906"/>
      <c r="Y23" s="906"/>
      <c r="Z23" s="906"/>
      <c r="AA23" s="906"/>
      <c r="AB23" s="906"/>
      <c r="AC23" s="907"/>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661</v>
      </c>
      <c r="H24" s="922"/>
      <c r="I24" s="922"/>
      <c r="J24" s="922"/>
      <c r="K24" s="922"/>
      <c r="L24" s="922"/>
      <c r="M24" s="922"/>
      <c r="N24" s="922"/>
      <c r="O24" s="923"/>
      <c r="P24" s="649">
        <v>20</v>
      </c>
      <c r="Q24" s="650"/>
      <c r="R24" s="650"/>
      <c r="S24" s="650"/>
      <c r="T24" s="650"/>
      <c r="U24" s="650"/>
      <c r="V24" s="651"/>
      <c r="W24" s="649"/>
      <c r="X24" s="650"/>
      <c r="Y24" s="650"/>
      <c r="Z24" s="650"/>
      <c r="AA24" s="650"/>
      <c r="AB24" s="650"/>
      <c r="AC24" s="651"/>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21" t="s">
        <v>695</v>
      </c>
      <c r="H25" s="922"/>
      <c r="I25" s="922"/>
      <c r="J25" s="922"/>
      <c r="K25" s="922"/>
      <c r="L25" s="922"/>
      <c r="M25" s="922"/>
      <c r="N25" s="922"/>
      <c r="O25" s="923"/>
      <c r="P25" s="649">
        <v>0.4</v>
      </c>
      <c r="Q25" s="650"/>
      <c r="R25" s="650"/>
      <c r="S25" s="650"/>
      <c r="T25" s="650"/>
      <c r="U25" s="650"/>
      <c r="V25" s="651"/>
      <c r="W25" s="649"/>
      <c r="X25" s="650"/>
      <c r="Y25" s="650"/>
      <c r="Z25" s="650"/>
      <c r="AA25" s="650"/>
      <c r="AB25" s="650"/>
      <c r="AC25" s="651"/>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21" t="s">
        <v>660</v>
      </c>
      <c r="H26" s="922"/>
      <c r="I26" s="922"/>
      <c r="J26" s="922"/>
      <c r="K26" s="922"/>
      <c r="L26" s="922"/>
      <c r="M26" s="922"/>
      <c r="N26" s="922"/>
      <c r="O26" s="923"/>
      <c r="P26" s="649">
        <v>0.4</v>
      </c>
      <c r="Q26" s="650"/>
      <c r="R26" s="650"/>
      <c r="S26" s="650"/>
      <c r="T26" s="650"/>
      <c r="U26" s="650"/>
      <c r="V26" s="651"/>
      <c r="W26" s="649"/>
      <c r="X26" s="650"/>
      <c r="Y26" s="650"/>
      <c r="Z26" s="650"/>
      <c r="AA26" s="650"/>
      <c r="AB26" s="650"/>
      <c r="AC26" s="651"/>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21" t="s">
        <v>696</v>
      </c>
      <c r="H27" s="922"/>
      <c r="I27" s="922"/>
      <c r="J27" s="922"/>
      <c r="K27" s="922"/>
      <c r="L27" s="922"/>
      <c r="M27" s="922"/>
      <c r="N27" s="922"/>
      <c r="O27" s="923"/>
      <c r="P27" s="649">
        <v>0.3</v>
      </c>
      <c r="Q27" s="650"/>
      <c r="R27" s="650"/>
      <c r="S27" s="650"/>
      <c r="T27" s="650"/>
      <c r="U27" s="650"/>
      <c r="V27" s="651"/>
      <c r="W27" s="649"/>
      <c r="X27" s="650"/>
      <c r="Y27" s="650"/>
      <c r="Z27" s="650"/>
      <c r="AA27" s="650"/>
      <c r="AB27" s="650"/>
      <c r="AC27" s="651"/>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63">
        <f>P29-SUM(P23:P27)</f>
        <v>-0.10000000000002274</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9">
        <f>AK13</f>
        <v>238</v>
      </c>
      <c r="Q29" s="650"/>
      <c r="R29" s="650"/>
      <c r="S29" s="650"/>
      <c r="T29" s="650"/>
      <c r="U29" s="650"/>
      <c r="V29" s="651"/>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270</v>
      </c>
      <c r="B30" s="847"/>
      <c r="C30" s="847"/>
      <c r="D30" s="847"/>
      <c r="E30" s="847"/>
      <c r="F30" s="848"/>
      <c r="G30" s="763" t="s">
        <v>145</v>
      </c>
      <c r="H30" s="764"/>
      <c r="I30" s="764"/>
      <c r="J30" s="764"/>
      <c r="K30" s="764"/>
      <c r="L30" s="764"/>
      <c r="M30" s="764"/>
      <c r="N30" s="764"/>
      <c r="O30" s="765"/>
      <c r="P30" s="842" t="s">
        <v>58</v>
      </c>
      <c r="Q30" s="764"/>
      <c r="R30" s="764"/>
      <c r="S30" s="764"/>
      <c r="T30" s="764"/>
      <c r="U30" s="764"/>
      <c r="V30" s="764"/>
      <c r="W30" s="764"/>
      <c r="X30" s="765"/>
      <c r="Y30" s="839"/>
      <c r="Z30" s="840"/>
      <c r="AA30" s="841"/>
      <c r="AB30" s="843" t="s">
        <v>11</v>
      </c>
      <c r="AC30" s="844"/>
      <c r="AD30" s="845"/>
      <c r="AE30" s="843" t="s">
        <v>309</v>
      </c>
      <c r="AF30" s="844"/>
      <c r="AG30" s="844"/>
      <c r="AH30" s="845"/>
      <c r="AI30" s="900" t="s">
        <v>331</v>
      </c>
      <c r="AJ30" s="900"/>
      <c r="AK30" s="900"/>
      <c r="AL30" s="843"/>
      <c r="AM30" s="900" t="s">
        <v>428</v>
      </c>
      <c r="AN30" s="900"/>
      <c r="AO30" s="900"/>
      <c r="AP30" s="843"/>
      <c r="AQ30" s="757" t="s">
        <v>184</v>
      </c>
      <c r="AR30" s="758"/>
      <c r="AS30" s="758"/>
      <c r="AT30" s="759"/>
      <c r="AU30" s="764" t="s">
        <v>133</v>
      </c>
      <c r="AV30" s="764"/>
      <c r="AW30" s="764"/>
      <c r="AX30" s="902"/>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1"/>
      <c r="AJ31" s="901"/>
      <c r="AK31" s="901"/>
      <c r="AL31" s="392"/>
      <c r="AM31" s="901"/>
      <c r="AN31" s="901"/>
      <c r="AO31" s="901"/>
      <c r="AP31" s="392"/>
      <c r="AQ31" s="235"/>
      <c r="AR31" s="186"/>
      <c r="AS31" s="121" t="s">
        <v>185</v>
      </c>
      <c r="AT31" s="122"/>
      <c r="AU31" s="185">
        <v>7</v>
      </c>
      <c r="AV31" s="185"/>
      <c r="AW31" s="377" t="s">
        <v>175</v>
      </c>
      <c r="AX31" s="378"/>
    </row>
    <row r="32" spans="1:50" ht="23.25" customHeight="1" x14ac:dyDescent="0.15">
      <c r="A32" s="382"/>
      <c r="B32" s="380"/>
      <c r="C32" s="380"/>
      <c r="D32" s="380"/>
      <c r="E32" s="380"/>
      <c r="F32" s="381"/>
      <c r="G32" s="548" t="s">
        <v>651</v>
      </c>
      <c r="H32" s="549"/>
      <c r="I32" s="549"/>
      <c r="J32" s="549"/>
      <c r="K32" s="549"/>
      <c r="L32" s="549"/>
      <c r="M32" s="549"/>
      <c r="N32" s="549"/>
      <c r="O32" s="550"/>
      <c r="P32" s="93" t="s">
        <v>652</v>
      </c>
      <c r="Q32" s="93"/>
      <c r="R32" s="93"/>
      <c r="S32" s="93"/>
      <c r="T32" s="93"/>
      <c r="U32" s="93"/>
      <c r="V32" s="93"/>
      <c r="W32" s="93"/>
      <c r="X32" s="94"/>
      <c r="Y32" s="455" t="s">
        <v>12</v>
      </c>
      <c r="Z32" s="515"/>
      <c r="AA32" s="516"/>
      <c r="AB32" s="445" t="s">
        <v>290</v>
      </c>
      <c r="AC32" s="445"/>
      <c r="AD32" s="445"/>
      <c r="AE32" s="203">
        <v>25</v>
      </c>
      <c r="AF32" s="204"/>
      <c r="AG32" s="204"/>
      <c r="AH32" s="204"/>
      <c r="AI32" s="203">
        <v>24</v>
      </c>
      <c r="AJ32" s="204"/>
      <c r="AK32" s="204"/>
      <c r="AL32" s="204"/>
      <c r="AM32" s="203">
        <v>22</v>
      </c>
      <c r="AN32" s="204"/>
      <c r="AO32" s="204"/>
      <c r="AP32" s="204"/>
      <c r="AQ32" s="321"/>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t="s">
        <v>635</v>
      </c>
      <c r="AF33" s="204"/>
      <c r="AG33" s="204"/>
      <c r="AH33" s="204"/>
      <c r="AI33" s="203" t="s">
        <v>635</v>
      </c>
      <c r="AJ33" s="204"/>
      <c r="AK33" s="204"/>
      <c r="AL33" s="204"/>
      <c r="AM33" s="203" t="s">
        <v>635</v>
      </c>
      <c r="AN33" s="204"/>
      <c r="AO33" s="204"/>
      <c r="AP33" s="204"/>
      <c r="AQ33" s="321"/>
      <c r="AR33" s="193"/>
      <c r="AS33" s="193"/>
      <c r="AT33" s="322"/>
      <c r="AU33" s="204">
        <v>30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83.3</v>
      </c>
      <c r="AF34" s="204"/>
      <c r="AG34" s="204"/>
      <c r="AH34" s="204"/>
      <c r="AI34" s="203">
        <v>80</v>
      </c>
      <c r="AJ34" s="204"/>
      <c r="AK34" s="204"/>
      <c r="AL34" s="204"/>
      <c r="AM34" s="203">
        <v>73.3</v>
      </c>
      <c r="AN34" s="204"/>
      <c r="AO34" s="204"/>
      <c r="AP34" s="204"/>
      <c r="AQ34" s="321"/>
      <c r="AR34" s="193"/>
      <c r="AS34" s="193"/>
      <c r="AT34" s="322"/>
      <c r="AU34" s="204"/>
      <c r="AV34" s="204"/>
      <c r="AW34" s="204"/>
      <c r="AX34" s="206"/>
    </row>
    <row r="35" spans="1:51" ht="23.25" customHeight="1" x14ac:dyDescent="0.15">
      <c r="A35" s="213" t="s">
        <v>299</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7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thickBot="1" x14ac:dyDescent="0.2">
      <c r="A37" s="760" t="s">
        <v>270</v>
      </c>
      <c r="B37" s="761"/>
      <c r="C37" s="761"/>
      <c r="D37" s="761"/>
      <c r="E37" s="761"/>
      <c r="F37" s="76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5"/>
      <c r="AY37">
        <f>COUNTA($G$39)</f>
        <v>0</v>
      </c>
    </row>
    <row r="38" spans="1:51" ht="18.75" hidden="1" customHeight="1" thickBo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thickBo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thickBo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thickBo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thickBo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thickBot="1" x14ac:dyDescent="0.2">
      <c r="A44" s="760" t="s">
        <v>270</v>
      </c>
      <c r="B44" s="761"/>
      <c r="C44" s="761"/>
      <c r="D44" s="761"/>
      <c r="E44" s="761"/>
      <c r="F44" s="76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5"/>
      <c r="AY44">
        <f>COUNTA($G$46)</f>
        <v>0</v>
      </c>
    </row>
    <row r="45" spans="1:51" ht="18.75" hidden="1" customHeight="1" thickBo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thickBo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thickBo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thickBo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thickBo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14.25" hidden="1"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thickBo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11" t="s">
        <v>133</v>
      </c>
      <c r="AV51" s="911"/>
      <c r="AW51" s="911"/>
      <c r="AX51" s="912"/>
      <c r="AY51">
        <f>COUNTA($G$53)</f>
        <v>0</v>
      </c>
    </row>
    <row r="52" spans="1:51" ht="18.75" hidden="1" customHeight="1" thickBo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thickBo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thickBo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thickBo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thickBo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thickBo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thickBo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11" t="s">
        <v>133</v>
      </c>
      <c r="AV58" s="911"/>
      <c r="AW58" s="911"/>
      <c r="AX58" s="912"/>
      <c r="AY58">
        <f>COUNTA($G$60)</f>
        <v>0</v>
      </c>
    </row>
    <row r="59" spans="1:51" ht="18.75" hidden="1" customHeight="1" thickBo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thickBo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thickBo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thickBo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thickBo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thickBo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thickBo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thickBo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thickBo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thickBo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thickBo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thickBo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thickBo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thickBo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thickBo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thickBo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10.5" hidden="1" customHeight="1" thickBo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thickBo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thickBo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3"/>
      <c r="AY79">
        <f>COUNTIF($AR$79,"☑")</f>
        <v>0</v>
      </c>
    </row>
    <row r="80" spans="1:51" ht="18.75" hidden="1" customHeight="1" thickBot="1" x14ac:dyDescent="0.2">
      <c r="A80" s="849"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thickBot="1" x14ac:dyDescent="0.2">
      <c r="A81" s="850"/>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thickBot="1" x14ac:dyDescent="0.2">
      <c r="A82" s="850"/>
      <c r="B82" s="511"/>
      <c r="C82" s="409"/>
      <c r="D82" s="409"/>
      <c r="E82" s="409"/>
      <c r="F82" s="410"/>
      <c r="G82" s="668"/>
      <c r="H82" s="668"/>
      <c r="I82" s="668"/>
      <c r="J82" s="668"/>
      <c r="K82" s="668"/>
      <c r="L82" s="668"/>
      <c r="M82" s="668"/>
      <c r="N82" s="668"/>
      <c r="O82" s="668"/>
      <c r="P82" s="668"/>
      <c r="Q82" s="668"/>
      <c r="R82" s="668"/>
      <c r="S82" s="668"/>
      <c r="T82" s="668"/>
      <c r="U82" s="668"/>
      <c r="V82" s="668"/>
      <c r="W82" s="668"/>
      <c r="X82" s="668"/>
      <c r="Y82" s="668"/>
      <c r="Z82" s="668"/>
      <c r="AA82" s="669"/>
      <c r="AB82" s="869"/>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0"/>
      <c r="AY82">
        <f t="shared" ref="AY82:AY89" si="10">$AY$80</f>
        <v>0</v>
      </c>
    </row>
    <row r="83" spans="1:60" ht="22.5" hidden="1" customHeight="1" thickBot="1" x14ac:dyDescent="0.2">
      <c r="A83" s="850"/>
      <c r="B83" s="511"/>
      <c r="C83" s="409"/>
      <c r="D83" s="409"/>
      <c r="E83" s="409"/>
      <c r="F83" s="410"/>
      <c r="G83" s="670"/>
      <c r="H83" s="670"/>
      <c r="I83" s="670"/>
      <c r="J83" s="670"/>
      <c r="K83" s="670"/>
      <c r="L83" s="670"/>
      <c r="M83" s="670"/>
      <c r="N83" s="670"/>
      <c r="O83" s="670"/>
      <c r="P83" s="670"/>
      <c r="Q83" s="670"/>
      <c r="R83" s="670"/>
      <c r="S83" s="670"/>
      <c r="T83" s="670"/>
      <c r="U83" s="670"/>
      <c r="V83" s="670"/>
      <c r="W83" s="670"/>
      <c r="X83" s="670"/>
      <c r="Y83" s="670"/>
      <c r="Z83" s="670"/>
      <c r="AA83" s="671"/>
      <c r="AB83" s="871"/>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2"/>
      <c r="AY83">
        <f t="shared" si="10"/>
        <v>0</v>
      </c>
    </row>
    <row r="84" spans="1:60" ht="19.5" hidden="1" customHeight="1" thickBot="1" x14ac:dyDescent="0.2">
      <c r="A84" s="850"/>
      <c r="B84" s="512"/>
      <c r="C84" s="513"/>
      <c r="D84" s="513"/>
      <c r="E84" s="513"/>
      <c r="F84" s="514"/>
      <c r="G84" s="672"/>
      <c r="H84" s="672"/>
      <c r="I84" s="672"/>
      <c r="J84" s="672"/>
      <c r="K84" s="672"/>
      <c r="L84" s="672"/>
      <c r="M84" s="672"/>
      <c r="N84" s="672"/>
      <c r="O84" s="672"/>
      <c r="P84" s="672"/>
      <c r="Q84" s="672"/>
      <c r="R84" s="672"/>
      <c r="S84" s="672"/>
      <c r="T84" s="672"/>
      <c r="U84" s="672"/>
      <c r="V84" s="672"/>
      <c r="W84" s="672"/>
      <c r="X84" s="672"/>
      <c r="Y84" s="672"/>
      <c r="Z84" s="672"/>
      <c r="AA84" s="673"/>
      <c r="AB84" s="873"/>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74"/>
      <c r="AY84">
        <f t="shared" si="10"/>
        <v>0</v>
      </c>
    </row>
    <row r="85" spans="1:60" ht="18.75" hidden="1" customHeight="1" thickBot="1" x14ac:dyDescent="0.2">
      <c r="A85" s="850"/>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thickBot="1" x14ac:dyDescent="0.2">
      <c r="A86" s="850"/>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thickBot="1" x14ac:dyDescent="0.2">
      <c r="A87" s="850"/>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thickBot="1" x14ac:dyDescent="0.2">
      <c r="A88" s="850"/>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thickBot="1" x14ac:dyDescent="0.2">
      <c r="A89" s="850"/>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thickBot="1" x14ac:dyDescent="0.2">
      <c r="A90" s="850"/>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thickBot="1" x14ac:dyDescent="0.2">
      <c r="A91" s="850"/>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thickBot="1" x14ac:dyDescent="0.2">
      <c r="A92" s="850"/>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thickBot="1" x14ac:dyDescent="0.2">
      <c r="A93" s="850"/>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thickBot="1" x14ac:dyDescent="0.2">
      <c r="A94" s="850"/>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thickBot="1" x14ac:dyDescent="0.2">
      <c r="A95" s="850"/>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thickBot="1" x14ac:dyDescent="0.2">
      <c r="A96" s="850"/>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thickBot="1" x14ac:dyDescent="0.2">
      <c r="A97" s="850"/>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thickBot="1" x14ac:dyDescent="0.2">
      <c r="A98" s="850"/>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0" t="s">
        <v>13</v>
      </c>
      <c r="Z99" s="881"/>
      <c r="AA99" s="882"/>
      <c r="AB99" s="877" t="s">
        <v>14</v>
      </c>
      <c r="AC99" s="878"/>
      <c r="AD99" s="879"/>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9"/>
      <c r="Z100" s="840"/>
      <c r="AA100" s="841"/>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653</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635</v>
      </c>
      <c r="AF101" s="267"/>
      <c r="AG101" s="267"/>
      <c r="AH101" s="267"/>
      <c r="AI101" s="267">
        <v>0</v>
      </c>
      <c r="AJ101" s="267"/>
      <c r="AK101" s="267"/>
      <c r="AL101" s="267"/>
      <c r="AM101" s="267">
        <v>4</v>
      </c>
      <c r="AN101" s="267"/>
      <c r="AO101" s="267"/>
      <c r="AP101" s="267"/>
      <c r="AQ101" s="267">
        <v>8</v>
      </c>
      <c r="AR101" s="267"/>
      <c r="AS101" s="267"/>
      <c r="AT101" s="267"/>
      <c r="AU101" s="203"/>
      <c r="AV101" s="204"/>
      <c r="AW101" s="204"/>
      <c r="AX101" s="206"/>
    </row>
    <row r="102" spans="1:60" ht="21.7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635</v>
      </c>
      <c r="AF102" s="267"/>
      <c r="AG102" s="267"/>
      <c r="AH102" s="267"/>
      <c r="AI102" s="267">
        <v>0</v>
      </c>
      <c r="AJ102" s="267"/>
      <c r="AK102" s="267"/>
      <c r="AL102" s="267"/>
      <c r="AM102" s="267">
        <v>8</v>
      </c>
      <c r="AN102" s="267"/>
      <c r="AO102" s="267"/>
      <c r="AP102" s="267"/>
      <c r="AQ102" s="267">
        <v>4</v>
      </c>
      <c r="AR102" s="267"/>
      <c r="AS102" s="267"/>
      <c r="AT102" s="267"/>
      <c r="AU102" s="210"/>
      <c r="AV102" s="211"/>
      <c r="AW102" s="211"/>
      <c r="AX102" s="306"/>
    </row>
    <row r="103" spans="1:60" ht="3.7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t="s">
        <v>635</v>
      </c>
      <c r="AF116" s="267"/>
      <c r="AG116" s="267"/>
      <c r="AH116" s="267"/>
      <c r="AI116" s="267">
        <v>0</v>
      </c>
      <c r="AJ116" s="267"/>
      <c r="AK116" s="267"/>
      <c r="AL116" s="267"/>
      <c r="AM116" s="267">
        <v>66.599999999999994</v>
      </c>
      <c r="AN116" s="267"/>
      <c r="AO116" s="267"/>
      <c r="AP116" s="267"/>
      <c r="AQ116" s="203">
        <v>55.286000000000001</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35" t="s">
        <v>635</v>
      </c>
      <c r="AF117" s="535"/>
      <c r="AG117" s="535"/>
      <c r="AH117" s="535"/>
      <c r="AI117" s="535" t="s">
        <v>644</v>
      </c>
      <c r="AJ117" s="535"/>
      <c r="AK117" s="535"/>
      <c r="AL117" s="535"/>
      <c r="AM117" s="535" t="s">
        <v>657</v>
      </c>
      <c r="AN117" s="535"/>
      <c r="AO117" s="535"/>
      <c r="AP117" s="535"/>
      <c r="AQ117" s="535" t="s">
        <v>658</v>
      </c>
      <c r="AR117" s="535"/>
      <c r="AS117" s="535"/>
      <c r="AT117" s="535"/>
      <c r="AU117" s="535"/>
      <c r="AV117" s="535"/>
      <c r="AW117" s="535"/>
      <c r="AX117" s="536"/>
    </row>
    <row r="118" spans="1:51" ht="2.25" customHeight="1" thickBo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thickBo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thickBo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thickBo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thickBo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thickBo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6"/>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thickBo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7"/>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thickBo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3"/>
      <c r="Z127" s="914"/>
      <c r="AA127" s="915"/>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thickBo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25</v>
      </c>
      <c r="AF134" s="193"/>
      <c r="AG134" s="193"/>
      <c r="AH134" s="193"/>
      <c r="AI134" s="192">
        <v>24</v>
      </c>
      <c r="AJ134" s="193"/>
      <c r="AK134" s="193"/>
      <c r="AL134" s="193"/>
      <c r="AM134" s="192">
        <v>22</v>
      </c>
      <c r="AN134" s="193"/>
      <c r="AO134" s="193"/>
      <c r="AP134" s="193"/>
      <c r="AQ134" s="192"/>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635</v>
      </c>
      <c r="AF135" s="193"/>
      <c r="AG135" s="193"/>
      <c r="AH135" s="193"/>
      <c r="AI135" s="192" t="s">
        <v>635</v>
      </c>
      <c r="AJ135" s="193"/>
      <c r="AK135" s="193"/>
      <c r="AL135" s="193"/>
      <c r="AM135" s="192" t="s">
        <v>656</v>
      </c>
      <c r="AN135" s="193"/>
      <c r="AO135" s="193"/>
      <c r="AP135" s="193"/>
      <c r="AQ135" s="192"/>
      <c r="AR135" s="193"/>
      <c r="AS135" s="193"/>
      <c r="AT135" s="193"/>
      <c r="AU135" s="192">
        <v>30</v>
      </c>
      <c r="AV135" s="193"/>
      <c r="AW135" s="193"/>
      <c r="AX135" s="194"/>
      <c r="AY135">
        <f t="shared" si="13"/>
        <v>1</v>
      </c>
    </row>
    <row r="136" spans="1:51" ht="0.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6"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1"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customHeight="1" x14ac:dyDescent="0.15">
      <c r="A190" s="175"/>
      <c r="B190" s="172"/>
      <c r="C190" s="166"/>
      <c r="D190" s="172"/>
      <c r="E190" s="155" t="s">
        <v>217</v>
      </c>
      <c r="F190" s="156"/>
      <c r="G190" s="157" t="s">
        <v>646</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664</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1</v>
      </c>
    </row>
    <row r="194" spans="1:51" ht="39.75" customHeight="1" x14ac:dyDescent="0.15">
      <c r="A194" s="175"/>
      <c r="B194" s="172"/>
      <c r="C194" s="166"/>
      <c r="D194" s="172"/>
      <c r="E194" s="166"/>
      <c r="F194" s="167"/>
      <c r="G194" s="92" t="s">
        <v>647</v>
      </c>
      <c r="H194" s="93"/>
      <c r="I194" s="93"/>
      <c r="J194" s="93"/>
      <c r="K194" s="93"/>
      <c r="L194" s="93"/>
      <c r="M194" s="93"/>
      <c r="N194" s="93"/>
      <c r="O194" s="93"/>
      <c r="P194" s="93"/>
      <c r="Q194" s="93"/>
      <c r="R194" s="93"/>
      <c r="S194" s="93"/>
      <c r="T194" s="93"/>
      <c r="U194" s="93"/>
      <c r="V194" s="93"/>
      <c r="W194" s="93"/>
      <c r="X194" s="94"/>
      <c r="Y194" s="187" t="s">
        <v>199</v>
      </c>
      <c r="Z194" s="188"/>
      <c r="AA194" s="189"/>
      <c r="AB194" s="190" t="s">
        <v>290</v>
      </c>
      <c r="AC194" s="191"/>
      <c r="AD194" s="191"/>
      <c r="AE194" s="192" t="s">
        <v>635</v>
      </c>
      <c r="AF194" s="193"/>
      <c r="AG194" s="193"/>
      <c r="AH194" s="193"/>
      <c r="AI194" s="192">
        <v>0</v>
      </c>
      <c r="AJ194" s="193"/>
      <c r="AK194" s="193"/>
      <c r="AL194" s="193"/>
      <c r="AM194" s="192">
        <v>0</v>
      </c>
      <c r="AN194" s="193"/>
      <c r="AO194" s="193"/>
      <c r="AP194" s="193"/>
      <c r="AQ194" s="192"/>
      <c r="AR194" s="193"/>
      <c r="AS194" s="193"/>
      <c r="AT194" s="193"/>
      <c r="AU194" s="192"/>
      <c r="AV194" s="193"/>
      <c r="AW194" s="193"/>
      <c r="AX194" s="194"/>
      <c r="AY194">
        <f t="shared" ref="AY194:AY195" si="23">$AY$192</f>
        <v>1</v>
      </c>
    </row>
    <row r="195" spans="1:51" ht="27"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290</v>
      </c>
      <c r="AC195" s="199"/>
      <c r="AD195" s="199"/>
      <c r="AE195" s="192" t="s">
        <v>635</v>
      </c>
      <c r="AF195" s="193"/>
      <c r="AG195" s="193"/>
      <c r="AH195" s="193"/>
      <c r="AI195" s="192" t="s">
        <v>635</v>
      </c>
      <c r="AJ195" s="193"/>
      <c r="AK195" s="193"/>
      <c r="AL195" s="193"/>
      <c r="AM195" s="192" t="s">
        <v>656</v>
      </c>
      <c r="AN195" s="193"/>
      <c r="AO195" s="193"/>
      <c r="AP195" s="193"/>
      <c r="AQ195" s="192"/>
      <c r="AR195" s="193"/>
      <c r="AS195" s="193"/>
      <c r="AT195" s="193"/>
      <c r="AU195" s="192"/>
      <c r="AV195" s="193"/>
      <c r="AW195" s="193"/>
      <c r="AX195" s="194"/>
      <c r="AY195">
        <f t="shared" si="23"/>
        <v>1</v>
      </c>
    </row>
    <row r="196" spans="1:51" ht="0.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1.5"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655</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3.2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1.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26.2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0.7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6"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0"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4.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1.5"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x14ac:dyDescent="0.1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9"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12.7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8"/>
      <c r="E430" s="160" t="s">
        <v>318</v>
      </c>
      <c r="F430" s="883"/>
      <c r="G430" s="884" t="s">
        <v>204</v>
      </c>
      <c r="H430" s="111"/>
      <c r="I430" s="111"/>
      <c r="J430" s="885"/>
      <c r="K430" s="886"/>
      <c r="L430" s="886"/>
      <c r="M430" s="886"/>
      <c r="N430" s="886"/>
      <c r="O430" s="886"/>
      <c r="P430" s="886"/>
      <c r="Q430" s="886"/>
      <c r="R430" s="886"/>
      <c r="S430" s="886"/>
      <c r="T430" s="887"/>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14.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1.7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12"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2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2.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3" hidden="1" customHeight="1" thickBo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thickBo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thickBo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thickBo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thickBo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thickBo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thickBo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thickBo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thickBo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thickBo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thickBo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thickBo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thickBo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thickBo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thickBo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thickBo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thickBo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thickBo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thickBo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thickBo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thickBo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thickBo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13.5" hidden="1" customHeight="1" thickBo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thickBo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thickBo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thickBo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thickBo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thickBo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thickBo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thickBo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thickBo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thickBo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thickBo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thickBo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thickBo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thickBo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thickBo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thickBo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thickBo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thickBo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thickBo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thickBo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thickBo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thickBo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thickBo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thickBo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 hidden="1" customHeight="1" thickBo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thickBo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thickBo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thickBo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25" hidden="1" customHeight="1" thickBo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thickBo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thickBot="1" x14ac:dyDescent="0.2">
      <c r="A538" s="175"/>
      <c r="B538" s="172"/>
      <c r="C538" s="166"/>
      <c r="D538" s="172"/>
      <c r="E538" s="160" t="s">
        <v>322</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thickBo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thickBo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thickBo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thickBo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thickBo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thickBo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thickBo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thickBo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thickBo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thickBo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thickBo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thickBo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thickBo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thickBo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thickBo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thickBo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5" hidden="1" customHeight="1" thickBo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thickBo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thickBo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thickBo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thickBo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thickBo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thickBo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thickBo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thickBo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thickBo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thickBo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thickBo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thickBo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thickBo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thickBo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thickBo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thickBo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thickBo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thickBo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thickBo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thickBo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thickBo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thickBo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18.75" hidden="1" customHeight="1" thickBo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thickBo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thickBo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thickBo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thickBo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thickBo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thickBo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thickBo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thickBo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thickBo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thickBo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25" hidden="1" customHeight="1" thickBo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thickBo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thickBo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thickBot="1" x14ac:dyDescent="0.2">
      <c r="A592" s="175"/>
      <c r="B592" s="172"/>
      <c r="C592" s="166"/>
      <c r="D592" s="172"/>
      <c r="E592" s="160" t="s">
        <v>321</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thickBo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thickBo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thickBo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thickBo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thickBo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thickBo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thickBo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thickBo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10.5" hidden="1" customHeight="1" thickBo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thickBo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thickBo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thickBo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thickBo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thickBo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thickBo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thickBo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thickBo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thickBo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thickBo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thickBo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thickBo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thickBo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thickBo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thickBo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thickBo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thickBo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thickBo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thickBo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thickBo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thickBo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thickBo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thickBo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thickBo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19.5" hidden="1" customHeight="1" thickBo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thickBo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thickBo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thickBo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thickBo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thickBo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thickBo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thickBo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thickBo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thickBo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thickBo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thickBo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thickBo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thickBo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thickBo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thickBo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thickBo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thickBo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thickBo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thickBo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thickBot="1" x14ac:dyDescent="0.2">
      <c r="A646" s="175"/>
      <c r="B646" s="172"/>
      <c r="C646" s="166"/>
      <c r="D646" s="172"/>
      <c r="E646" s="160" t="s">
        <v>322</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thickBo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thickBo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thickBo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1.75" hidden="1" customHeight="1" thickBo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thickBo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thickBo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thickBo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thickBo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thickBo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thickBo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thickBo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thickBo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thickBo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thickBo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thickBo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thickBo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thickBo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thickBo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thickBo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thickBo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thickBo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thickBo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thickBo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thickBo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thickBo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thickBo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thickBo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thickBo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thickBo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thickBo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thickBo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thickBo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thickBo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thickBo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thickBo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thickBo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thickBo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thickBo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thickBo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thickBo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thickBo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thickBo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thickBo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thickBo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thickBo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thickBo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thickBo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thickBo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thickBo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thickBo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25" hidden="1" customHeight="1" thickBo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thickBo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11" t="s">
        <v>30</v>
      </c>
      <c r="AH701" s="361"/>
      <c r="AI701" s="361"/>
      <c r="AJ701" s="361"/>
      <c r="AK701" s="361"/>
      <c r="AL701" s="361"/>
      <c r="AM701" s="361"/>
      <c r="AN701" s="361"/>
      <c r="AO701" s="361"/>
      <c r="AP701" s="361"/>
      <c r="AQ701" s="361"/>
      <c r="AR701" s="361"/>
      <c r="AS701" s="361"/>
      <c r="AT701" s="361"/>
      <c r="AU701" s="361"/>
      <c r="AV701" s="361"/>
      <c r="AW701" s="361"/>
      <c r="AX701" s="812"/>
    </row>
    <row r="702" spans="1:51" ht="69.75" customHeight="1" x14ac:dyDescent="0.15">
      <c r="A702" s="855" t="s">
        <v>139</v>
      </c>
      <c r="B702" s="856"/>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26" t="s">
        <v>649</v>
      </c>
      <c r="AE702" s="327"/>
      <c r="AF702" s="327"/>
      <c r="AG702" s="364" t="s">
        <v>678</v>
      </c>
      <c r="AH702" s="365"/>
      <c r="AI702" s="365"/>
      <c r="AJ702" s="365"/>
      <c r="AK702" s="365"/>
      <c r="AL702" s="365"/>
      <c r="AM702" s="365"/>
      <c r="AN702" s="365"/>
      <c r="AO702" s="365"/>
      <c r="AP702" s="365"/>
      <c r="AQ702" s="365"/>
      <c r="AR702" s="365"/>
      <c r="AS702" s="365"/>
      <c r="AT702" s="365"/>
      <c r="AU702" s="365"/>
      <c r="AV702" s="365"/>
      <c r="AW702" s="365"/>
      <c r="AX702" s="366"/>
    </row>
    <row r="703" spans="1:51" ht="117.75" customHeight="1" x14ac:dyDescent="0.15">
      <c r="A703" s="857"/>
      <c r="B703" s="858"/>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1"/>
      <c r="AD703" s="307" t="s">
        <v>649</v>
      </c>
      <c r="AE703" s="308"/>
      <c r="AF703" s="308"/>
      <c r="AG703" s="89" t="s">
        <v>679</v>
      </c>
      <c r="AH703" s="90"/>
      <c r="AI703" s="90"/>
      <c r="AJ703" s="90"/>
      <c r="AK703" s="90"/>
      <c r="AL703" s="90"/>
      <c r="AM703" s="90"/>
      <c r="AN703" s="90"/>
      <c r="AO703" s="90"/>
      <c r="AP703" s="90"/>
      <c r="AQ703" s="90"/>
      <c r="AR703" s="90"/>
      <c r="AS703" s="90"/>
      <c r="AT703" s="90"/>
      <c r="AU703" s="90"/>
      <c r="AV703" s="90"/>
      <c r="AW703" s="90"/>
      <c r="AX703" s="91"/>
    </row>
    <row r="704" spans="1:51" ht="98.25" customHeight="1" x14ac:dyDescent="0.15">
      <c r="A704" s="859"/>
      <c r="B704" s="860"/>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649</v>
      </c>
      <c r="AE704" s="773"/>
      <c r="AF704" s="773"/>
      <c r="AG704" s="153" t="s">
        <v>680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8" t="s">
        <v>40</v>
      </c>
      <c r="D705" s="809"/>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10"/>
      <c r="AD705" s="587" t="s">
        <v>649</v>
      </c>
      <c r="AE705" s="588"/>
      <c r="AF705" s="648"/>
      <c r="AG705" s="636" t="s">
        <v>691</v>
      </c>
      <c r="AH705" s="637"/>
      <c r="AI705" s="637"/>
      <c r="AJ705" s="637"/>
      <c r="AK705" s="637"/>
      <c r="AL705" s="637"/>
      <c r="AM705" s="637"/>
      <c r="AN705" s="637"/>
      <c r="AO705" s="637"/>
      <c r="AP705" s="637"/>
      <c r="AQ705" s="637"/>
      <c r="AR705" s="637"/>
      <c r="AS705" s="637"/>
      <c r="AT705" s="637"/>
      <c r="AU705" s="637"/>
      <c r="AV705" s="637"/>
      <c r="AW705" s="637"/>
      <c r="AX705" s="638"/>
    </row>
    <row r="706" spans="1:50" ht="35.25" customHeight="1" x14ac:dyDescent="0.15">
      <c r="A706" s="625"/>
      <c r="B706" s="626"/>
      <c r="C706" s="784"/>
      <c r="D706" s="785"/>
      <c r="E706" s="720" t="s">
        <v>300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683</v>
      </c>
      <c r="AE706" s="308"/>
      <c r="AF706" s="655"/>
      <c r="AG706" s="639"/>
      <c r="AH706" s="640"/>
      <c r="AI706" s="640"/>
      <c r="AJ706" s="640"/>
      <c r="AK706" s="640"/>
      <c r="AL706" s="640"/>
      <c r="AM706" s="640"/>
      <c r="AN706" s="640"/>
      <c r="AO706" s="640"/>
      <c r="AP706" s="640"/>
      <c r="AQ706" s="640"/>
      <c r="AR706" s="640"/>
      <c r="AS706" s="640"/>
      <c r="AT706" s="640"/>
      <c r="AU706" s="640"/>
      <c r="AV706" s="640"/>
      <c r="AW706" s="640"/>
      <c r="AX706" s="641"/>
    </row>
    <row r="707" spans="1:50" ht="26.25" customHeight="1" x14ac:dyDescent="0.15">
      <c r="A707" s="625"/>
      <c r="B707" s="626"/>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794" t="s">
        <v>684</v>
      </c>
      <c r="AE707" s="795"/>
      <c r="AF707" s="796"/>
      <c r="AG707" s="642"/>
      <c r="AH707" s="643"/>
      <c r="AI707" s="643"/>
      <c r="AJ707" s="643"/>
      <c r="AK707" s="643"/>
      <c r="AL707" s="643"/>
      <c r="AM707" s="643"/>
      <c r="AN707" s="643"/>
      <c r="AO707" s="643"/>
      <c r="AP707" s="643"/>
      <c r="AQ707" s="643"/>
      <c r="AR707" s="643"/>
      <c r="AS707" s="643"/>
      <c r="AT707" s="643"/>
      <c r="AU707" s="643"/>
      <c r="AV707" s="643"/>
      <c r="AW707" s="643"/>
      <c r="AX707" s="644"/>
    </row>
    <row r="708" spans="1:50" ht="26.25" customHeight="1" x14ac:dyDescent="0.15">
      <c r="A708" s="625"/>
      <c r="B708" s="627"/>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87" t="s">
        <v>681</v>
      </c>
      <c r="AE708" s="588"/>
      <c r="AF708" s="588"/>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649</v>
      </c>
      <c r="AE709" s="308"/>
      <c r="AF709" s="308"/>
      <c r="AG709" s="89" t="s">
        <v>685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649</v>
      </c>
      <c r="AE711" s="308"/>
      <c r="AF711" s="308"/>
      <c r="AG711" s="89" t="s">
        <v>686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72" t="s">
        <v>681</v>
      </c>
      <c r="AE712" s="773"/>
      <c r="AF712" s="773"/>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5"/>
      <c r="B713" s="627"/>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649</v>
      </c>
      <c r="AE713" s="308"/>
      <c r="AF713" s="655"/>
      <c r="AG713" s="89" t="s">
        <v>687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4" t="s">
        <v>649</v>
      </c>
      <c r="AE714" s="795"/>
      <c r="AF714" s="796"/>
      <c r="AG714" s="726" t="s">
        <v>682</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3" t="s">
        <v>39</v>
      </c>
      <c r="B715" s="774"/>
      <c r="C715" s="775" t="s">
        <v>247</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87" t="s">
        <v>681</v>
      </c>
      <c r="AE715" s="588"/>
      <c r="AF715" s="648"/>
      <c r="AG715" s="732" t="s">
        <v>689</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681</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681</v>
      </c>
      <c r="AE717" s="308"/>
      <c r="AF717" s="308"/>
      <c r="AG717" s="89" t="s">
        <v>690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649</v>
      </c>
      <c r="AE718" s="308"/>
      <c r="AF718" s="308"/>
      <c r="AG718" s="115" t="s">
        <v>688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681</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8"/>
      <c r="B721" s="76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9"/>
      <c r="C726" s="802" t="s">
        <v>52</v>
      </c>
      <c r="D726" s="822"/>
      <c r="E726" s="822"/>
      <c r="F726" s="823"/>
      <c r="G726" s="561" t="s">
        <v>692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90"/>
      <c r="B727" s="791"/>
      <c r="C727" s="738" t="s">
        <v>56</v>
      </c>
      <c r="D727" s="739"/>
      <c r="E727" s="739"/>
      <c r="F727" s="740"/>
      <c r="G727" s="559" t="s">
        <v>693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1"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57"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1"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57" customHeight="1" thickBot="1" x14ac:dyDescent="0.2">
      <c r="A731" s="665"/>
      <c r="B731" s="666"/>
      <c r="C731" s="666"/>
      <c r="D731" s="666"/>
      <c r="E731" s="667"/>
      <c r="F731" s="719"/>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1"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57" customHeight="1" thickBot="1" x14ac:dyDescent="0.2">
      <c r="A733" s="665"/>
      <c r="B733" s="666"/>
      <c r="C733" s="666"/>
      <c r="D733" s="666"/>
      <c r="E733" s="667"/>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1"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57"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6" t="s">
        <v>591</v>
      </c>
      <c r="B737" s="196"/>
      <c r="C737" s="196"/>
      <c r="D737" s="197"/>
      <c r="E737" s="940"/>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316</v>
      </c>
      <c r="B738" s="346"/>
      <c r="C738" s="346"/>
      <c r="D738" s="346"/>
      <c r="E738" s="940"/>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315</v>
      </c>
      <c r="B739" s="346"/>
      <c r="C739" s="346"/>
      <c r="D739" s="346"/>
      <c r="E739" s="940"/>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314</v>
      </c>
      <c r="B740" s="346"/>
      <c r="C740" s="346"/>
      <c r="D740" s="346"/>
      <c r="E740" s="940"/>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313</v>
      </c>
      <c r="B741" s="346"/>
      <c r="C741" s="346"/>
      <c r="D741" s="346"/>
      <c r="E741" s="940"/>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312</v>
      </c>
      <c r="B742" s="346"/>
      <c r="C742" s="346"/>
      <c r="D742" s="346"/>
      <c r="E742" s="940"/>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311</v>
      </c>
      <c r="B743" s="346"/>
      <c r="C743" s="346"/>
      <c r="D743" s="346"/>
      <c r="E743" s="940"/>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310</v>
      </c>
      <c r="B744" s="346"/>
      <c r="C744" s="346"/>
      <c r="D744" s="346"/>
      <c r="E744" s="940"/>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309</v>
      </c>
      <c r="B745" s="346"/>
      <c r="C745" s="346"/>
      <c r="D745" s="346"/>
      <c r="E745" s="977"/>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464</v>
      </c>
      <c r="B746" s="346"/>
      <c r="C746" s="346"/>
      <c r="D746" s="346"/>
      <c r="E746" s="946" t="s">
        <v>629</v>
      </c>
      <c r="F746" s="944"/>
      <c r="G746" s="944"/>
      <c r="H746" s="85" t="str">
        <f>IF(E746="","","-")</f>
        <v>-</v>
      </c>
      <c r="I746" s="944" t="s">
        <v>648</v>
      </c>
      <c r="J746" s="944"/>
      <c r="K746" s="85" t="str">
        <f>IF(I746="","","-")</f>
        <v>-</v>
      </c>
      <c r="L746" s="945">
        <v>53</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428</v>
      </c>
      <c r="B747" s="346"/>
      <c r="C747" s="346"/>
      <c r="D747" s="346"/>
      <c r="E747" s="946" t="s">
        <v>629</v>
      </c>
      <c r="F747" s="944"/>
      <c r="G747" s="944"/>
      <c r="H747" s="85" t="str">
        <f>IF(E747="","","-")</f>
        <v>-</v>
      </c>
      <c r="I747" s="944"/>
      <c r="J747" s="944"/>
      <c r="K747" s="85" t="str">
        <f>IF(I747="","","-")</f>
        <v/>
      </c>
      <c r="L747" s="945">
        <v>417</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674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3"/>
    </row>
    <row r="788" spans="1:51" ht="24.75" customHeight="1" x14ac:dyDescent="0.15">
      <c r="A788" s="614"/>
      <c r="B788" s="615"/>
      <c r="C788" s="615"/>
      <c r="D788" s="615"/>
      <c r="E788" s="615"/>
      <c r="F788" s="616"/>
      <c r="G788" s="802" t="s">
        <v>17</v>
      </c>
      <c r="H788" s="660"/>
      <c r="I788" s="660"/>
      <c r="J788" s="660"/>
      <c r="K788" s="660"/>
      <c r="L788" s="659" t="s">
        <v>18</v>
      </c>
      <c r="M788" s="660"/>
      <c r="N788" s="660"/>
      <c r="O788" s="660"/>
      <c r="P788" s="660"/>
      <c r="Q788" s="660"/>
      <c r="R788" s="660"/>
      <c r="S788" s="660"/>
      <c r="T788" s="660"/>
      <c r="U788" s="660"/>
      <c r="V788" s="660"/>
      <c r="W788" s="660"/>
      <c r="X788" s="661"/>
      <c r="Y788" s="645" t="s">
        <v>19</v>
      </c>
      <c r="Z788" s="646"/>
      <c r="AA788" s="646"/>
      <c r="AB788" s="788"/>
      <c r="AC788" s="802" t="s">
        <v>17</v>
      </c>
      <c r="AD788" s="660"/>
      <c r="AE788" s="660"/>
      <c r="AF788" s="660"/>
      <c r="AG788" s="660"/>
      <c r="AH788" s="659" t="s">
        <v>18</v>
      </c>
      <c r="AI788" s="660"/>
      <c r="AJ788" s="660"/>
      <c r="AK788" s="660"/>
      <c r="AL788" s="660"/>
      <c r="AM788" s="660"/>
      <c r="AN788" s="660"/>
      <c r="AO788" s="660"/>
      <c r="AP788" s="660"/>
      <c r="AQ788" s="660"/>
      <c r="AR788" s="660"/>
      <c r="AS788" s="660"/>
      <c r="AT788" s="661"/>
      <c r="AU788" s="645" t="s">
        <v>19</v>
      </c>
      <c r="AV788" s="646"/>
      <c r="AW788" s="646"/>
      <c r="AX788" s="647"/>
    </row>
    <row r="789" spans="1:51" ht="24.75" customHeight="1" x14ac:dyDescent="0.15">
      <c r="A789" s="614"/>
      <c r="B789" s="615"/>
      <c r="C789" s="615"/>
      <c r="D789" s="615"/>
      <c r="E789" s="615"/>
      <c r="F789" s="616"/>
      <c r="G789" s="662" t="s">
        <v>665</v>
      </c>
      <c r="H789" s="663"/>
      <c r="I789" s="663"/>
      <c r="J789" s="663"/>
      <c r="K789" s="664"/>
      <c r="L789" s="656" t="s">
        <v>670</v>
      </c>
      <c r="M789" s="657"/>
      <c r="N789" s="657"/>
      <c r="O789" s="657"/>
      <c r="P789" s="657"/>
      <c r="Q789" s="657"/>
      <c r="R789" s="657"/>
      <c r="S789" s="657"/>
      <c r="T789" s="657"/>
      <c r="U789" s="657"/>
      <c r="V789" s="657"/>
      <c r="W789" s="657"/>
      <c r="X789" s="658"/>
      <c r="Y789" s="367">
        <v>19.7</v>
      </c>
      <c r="Z789" s="368"/>
      <c r="AA789" s="368"/>
      <c r="AB789" s="792"/>
      <c r="AC789" s="662"/>
      <c r="AD789" s="663"/>
      <c r="AE789" s="663"/>
      <c r="AF789" s="663"/>
      <c r="AG789" s="664"/>
      <c r="AH789" s="656"/>
      <c r="AI789" s="657"/>
      <c r="AJ789" s="657"/>
      <c r="AK789" s="657"/>
      <c r="AL789" s="657"/>
      <c r="AM789" s="657"/>
      <c r="AN789" s="657"/>
      <c r="AO789" s="657"/>
      <c r="AP789" s="657"/>
      <c r="AQ789" s="657"/>
      <c r="AR789" s="657"/>
      <c r="AS789" s="657"/>
      <c r="AT789" s="658"/>
      <c r="AU789" s="367"/>
      <c r="AV789" s="368"/>
      <c r="AW789" s="368"/>
      <c r="AX789" s="369"/>
    </row>
    <row r="790" spans="1:51" ht="24.75" customHeight="1" x14ac:dyDescent="0.15">
      <c r="A790" s="614"/>
      <c r="B790" s="615"/>
      <c r="C790" s="615"/>
      <c r="D790" s="615"/>
      <c r="E790" s="615"/>
      <c r="F790" s="616"/>
      <c r="G790" s="589" t="s">
        <v>666</v>
      </c>
      <c r="H790" s="590"/>
      <c r="I790" s="590"/>
      <c r="J790" s="590"/>
      <c r="K790" s="591"/>
      <c r="L790" s="581" t="s">
        <v>669</v>
      </c>
      <c r="M790" s="582"/>
      <c r="N790" s="582"/>
      <c r="O790" s="582"/>
      <c r="P790" s="582"/>
      <c r="Q790" s="582"/>
      <c r="R790" s="582"/>
      <c r="S790" s="582"/>
      <c r="T790" s="582"/>
      <c r="U790" s="582"/>
      <c r="V790" s="582"/>
      <c r="W790" s="582"/>
      <c r="X790" s="583"/>
      <c r="Y790" s="584">
        <v>12</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667</v>
      </c>
      <c r="H791" s="590"/>
      <c r="I791" s="590"/>
      <c r="J791" s="590"/>
      <c r="K791" s="591"/>
      <c r="L791" s="581" t="s">
        <v>668</v>
      </c>
      <c r="M791" s="582"/>
      <c r="N791" s="582"/>
      <c r="O791" s="582"/>
      <c r="P791" s="582"/>
      <c r="Q791" s="582"/>
      <c r="R791" s="582"/>
      <c r="S791" s="582"/>
      <c r="T791" s="582"/>
      <c r="U791" s="582"/>
      <c r="V791" s="582"/>
      <c r="W791" s="582"/>
      <c r="X791" s="583"/>
      <c r="Y791" s="584">
        <v>0.3</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671</v>
      </c>
      <c r="H792" s="590"/>
      <c r="I792" s="590"/>
      <c r="J792" s="590"/>
      <c r="K792" s="591"/>
      <c r="L792" s="581"/>
      <c r="M792" s="582"/>
      <c r="N792" s="582"/>
      <c r="O792" s="582"/>
      <c r="P792" s="582"/>
      <c r="Q792" s="582"/>
      <c r="R792" s="582"/>
      <c r="S792" s="582"/>
      <c r="T792" s="582"/>
      <c r="U792" s="582"/>
      <c r="V792" s="582"/>
      <c r="W792" s="582"/>
      <c r="X792" s="583"/>
      <c r="Y792" s="584">
        <v>4</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t="s">
        <v>672</v>
      </c>
      <c r="H793" s="590"/>
      <c r="I793" s="590"/>
      <c r="J793" s="590"/>
      <c r="K793" s="591"/>
      <c r="L793" s="581"/>
      <c r="M793" s="582"/>
      <c r="N793" s="582"/>
      <c r="O793" s="582"/>
      <c r="P793" s="582"/>
      <c r="Q793" s="582"/>
      <c r="R793" s="582"/>
      <c r="S793" s="582"/>
      <c r="T793" s="582"/>
      <c r="U793" s="582"/>
      <c r="V793" s="582"/>
      <c r="W793" s="582"/>
      <c r="X793" s="583"/>
      <c r="Y793" s="584">
        <v>4</v>
      </c>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t="s">
        <v>673</v>
      </c>
      <c r="H794" s="590"/>
      <c r="I794" s="590"/>
      <c r="J794" s="590"/>
      <c r="K794" s="591"/>
      <c r="L794" s="581"/>
      <c r="M794" s="582"/>
      <c r="N794" s="582"/>
      <c r="O794" s="582"/>
      <c r="P794" s="582"/>
      <c r="Q794" s="582"/>
      <c r="R794" s="582"/>
      <c r="S794" s="582"/>
      <c r="T794" s="582"/>
      <c r="U794" s="582"/>
      <c r="V794" s="582"/>
      <c r="W794" s="582"/>
      <c r="X794" s="583"/>
      <c r="Y794" s="584">
        <v>10</v>
      </c>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13" t="s">
        <v>20</v>
      </c>
      <c r="H799" s="814"/>
      <c r="I799" s="814"/>
      <c r="J799" s="814"/>
      <c r="K799" s="814"/>
      <c r="L799" s="815"/>
      <c r="M799" s="816"/>
      <c r="N799" s="816"/>
      <c r="O799" s="816"/>
      <c r="P799" s="816"/>
      <c r="Q799" s="816"/>
      <c r="R799" s="816"/>
      <c r="S799" s="816"/>
      <c r="T799" s="816"/>
      <c r="U799" s="816"/>
      <c r="V799" s="816"/>
      <c r="W799" s="816"/>
      <c r="X799" s="817"/>
      <c r="Y799" s="818">
        <f>SUM(Y789:AB798)</f>
        <v>50</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0</v>
      </c>
      <c r="AV799" s="819"/>
      <c r="AW799" s="819"/>
      <c r="AX799" s="821"/>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3"/>
      <c r="AY800">
        <f>COUNTA($G$802,$AC$802)</f>
        <v>0</v>
      </c>
    </row>
    <row r="801" spans="1:51" ht="24.75" hidden="1" customHeight="1" x14ac:dyDescent="0.15">
      <c r="A801" s="614"/>
      <c r="B801" s="615"/>
      <c r="C801" s="615"/>
      <c r="D801" s="615"/>
      <c r="E801" s="615"/>
      <c r="F801" s="616"/>
      <c r="G801" s="802" t="s">
        <v>17</v>
      </c>
      <c r="H801" s="660"/>
      <c r="I801" s="660"/>
      <c r="J801" s="660"/>
      <c r="K801" s="660"/>
      <c r="L801" s="659" t="s">
        <v>18</v>
      </c>
      <c r="M801" s="660"/>
      <c r="N801" s="660"/>
      <c r="O801" s="660"/>
      <c r="P801" s="660"/>
      <c r="Q801" s="660"/>
      <c r="R801" s="660"/>
      <c r="S801" s="660"/>
      <c r="T801" s="660"/>
      <c r="U801" s="660"/>
      <c r="V801" s="660"/>
      <c r="W801" s="660"/>
      <c r="X801" s="661"/>
      <c r="Y801" s="645" t="s">
        <v>19</v>
      </c>
      <c r="Z801" s="646"/>
      <c r="AA801" s="646"/>
      <c r="AB801" s="788"/>
      <c r="AC801" s="802" t="s">
        <v>17</v>
      </c>
      <c r="AD801" s="660"/>
      <c r="AE801" s="660"/>
      <c r="AF801" s="660"/>
      <c r="AG801" s="660"/>
      <c r="AH801" s="659" t="s">
        <v>18</v>
      </c>
      <c r="AI801" s="660"/>
      <c r="AJ801" s="660"/>
      <c r="AK801" s="660"/>
      <c r="AL801" s="660"/>
      <c r="AM801" s="660"/>
      <c r="AN801" s="660"/>
      <c r="AO801" s="660"/>
      <c r="AP801" s="660"/>
      <c r="AQ801" s="660"/>
      <c r="AR801" s="660"/>
      <c r="AS801" s="660"/>
      <c r="AT801" s="661"/>
      <c r="AU801" s="645" t="s">
        <v>19</v>
      </c>
      <c r="AV801" s="646"/>
      <c r="AW801" s="646"/>
      <c r="AX801" s="647"/>
      <c r="AY801">
        <f>$AY$800</f>
        <v>0</v>
      </c>
    </row>
    <row r="802" spans="1:51" ht="24.75" hidden="1" customHeight="1" x14ac:dyDescent="0.15">
      <c r="A802" s="614"/>
      <c r="B802" s="615"/>
      <c r="C802" s="615"/>
      <c r="D802" s="615"/>
      <c r="E802" s="615"/>
      <c r="F802" s="616"/>
      <c r="G802" s="662"/>
      <c r="H802" s="663"/>
      <c r="I802" s="663"/>
      <c r="J802" s="663"/>
      <c r="K802" s="664"/>
      <c r="L802" s="656"/>
      <c r="M802" s="657"/>
      <c r="N802" s="657"/>
      <c r="O802" s="657"/>
      <c r="P802" s="657"/>
      <c r="Q802" s="657"/>
      <c r="R802" s="657"/>
      <c r="S802" s="657"/>
      <c r="T802" s="657"/>
      <c r="U802" s="657"/>
      <c r="V802" s="657"/>
      <c r="W802" s="657"/>
      <c r="X802" s="658"/>
      <c r="Y802" s="367"/>
      <c r="Z802" s="368"/>
      <c r="AA802" s="368"/>
      <c r="AB802" s="792"/>
      <c r="AC802" s="662"/>
      <c r="AD802" s="663"/>
      <c r="AE802" s="663"/>
      <c r="AF802" s="663"/>
      <c r="AG802" s="664"/>
      <c r="AH802" s="656"/>
      <c r="AI802" s="657"/>
      <c r="AJ802" s="657"/>
      <c r="AK802" s="657"/>
      <c r="AL802" s="657"/>
      <c r="AM802" s="657"/>
      <c r="AN802" s="657"/>
      <c r="AO802" s="657"/>
      <c r="AP802" s="657"/>
      <c r="AQ802" s="657"/>
      <c r="AR802" s="657"/>
      <c r="AS802" s="657"/>
      <c r="AT802" s="658"/>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3"/>
      <c r="AY813">
        <f>COUNTA($G$815,$AC$815)</f>
        <v>0</v>
      </c>
    </row>
    <row r="814" spans="1:51" ht="24.75" hidden="1" customHeight="1" x14ac:dyDescent="0.15">
      <c r="A814" s="614"/>
      <c r="B814" s="615"/>
      <c r="C814" s="615"/>
      <c r="D814" s="615"/>
      <c r="E814" s="615"/>
      <c r="F814" s="616"/>
      <c r="G814" s="802" t="s">
        <v>17</v>
      </c>
      <c r="H814" s="660"/>
      <c r="I814" s="660"/>
      <c r="J814" s="660"/>
      <c r="K814" s="660"/>
      <c r="L814" s="659" t="s">
        <v>18</v>
      </c>
      <c r="M814" s="660"/>
      <c r="N814" s="660"/>
      <c r="O814" s="660"/>
      <c r="P814" s="660"/>
      <c r="Q814" s="660"/>
      <c r="R814" s="660"/>
      <c r="S814" s="660"/>
      <c r="T814" s="660"/>
      <c r="U814" s="660"/>
      <c r="V814" s="660"/>
      <c r="W814" s="660"/>
      <c r="X814" s="661"/>
      <c r="Y814" s="645" t="s">
        <v>19</v>
      </c>
      <c r="Z814" s="646"/>
      <c r="AA814" s="646"/>
      <c r="AB814" s="788"/>
      <c r="AC814" s="802" t="s">
        <v>17</v>
      </c>
      <c r="AD814" s="660"/>
      <c r="AE814" s="660"/>
      <c r="AF814" s="660"/>
      <c r="AG814" s="660"/>
      <c r="AH814" s="659" t="s">
        <v>18</v>
      </c>
      <c r="AI814" s="660"/>
      <c r="AJ814" s="660"/>
      <c r="AK814" s="660"/>
      <c r="AL814" s="660"/>
      <c r="AM814" s="660"/>
      <c r="AN814" s="660"/>
      <c r="AO814" s="660"/>
      <c r="AP814" s="660"/>
      <c r="AQ814" s="660"/>
      <c r="AR814" s="660"/>
      <c r="AS814" s="660"/>
      <c r="AT814" s="661"/>
      <c r="AU814" s="645" t="s">
        <v>19</v>
      </c>
      <c r="AV814" s="646"/>
      <c r="AW814" s="646"/>
      <c r="AX814" s="647"/>
      <c r="AY814">
        <f>$AY$813</f>
        <v>0</v>
      </c>
    </row>
    <row r="815" spans="1:51" ht="24.75" hidden="1" customHeight="1" x14ac:dyDescent="0.15">
      <c r="A815" s="614"/>
      <c r="B815" s="615"/>
      <c r="C815" s="615"/>
      <c r="D815" s="615"/>
      <c r="E815" s="615"/>
      <c r="F815" s="616"/>
      <c r="G815" s="662"/>
      <c r="H815" s="663"/>
      <c r="I815" s="663"/>
      <c r="J815" s="663"/>
      <c r="K815" s="664"/>
      <c r="L815" s="656"/>
      <c r="M815" s="657"/>
      <c r="N815" s="657"/>
      <c r="O815" s="657"/>
      <c r="P815" s="657"/>
      <c r="Q815" s="657"/>
      <c r="R815" s="657"/>
      <c r="S815" s="657"/>
      <c r="T815" s="657"/>
      <c r="U815" s="657"/>
      <c r="V815" s="657"/>
      <c r="W815" s="657"/>
      <c r="X815" s="658"/>
      <c r="Y815" s="367"/>
      <c r="Z815" s="368"/>
      <c r="AA815" s="368"/>
      <c r="AB815" s="792"/>
      <c r="AC815" s="662"/>
      <c r="AD815" s="663"/>
      <c r="AE815" s="663"/>
      <c r="AF815" s="663"/>
      <c r="AG815" s="664"/>
      <c r="AH815" s="656"/>
      <c r="AI815" s="657"/>
      <c r="AJ815" s="657"/>
      <c r="AK815" s="657"/>
      <c r="AL815" s="657"/>
      <c r="AM815" s="657"/>
      <c r="AN815" s="657"/>
      <c r="AO815" s="657"/>
      <c r="AP815" s="657"/>
      <c r="AQ815" s="657"/>
      <c r="AR815" s="657"/>
      <c r="AS815" s="657"/>
      <c r="AT815" s="658"/>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3"/>
      <c r="AY826">
        <f>COUNTA($G$828,$AC$828)</f>
        <v>0</v>
      </c>
    </row>
    <row r="827" spans="1:51" ht="24.75" hidden="1" customHeight="1" x14ac:dyDescent="0.15">
      <c r="A827" s="614"/>
      <c r="B827" s="615"/>
      <c r="C827" s="615"/>
      <c r="D827" s="615"/>
      <c r="E827" s="615"/>
      <c r="F827" s="616"/>
      <c r="G827" s="802" t="s">
        <v>17</v>
      </c>
      <c r="H827" s="660"/>
      <c r="I827" s="660"/>
      <c r="J827" s="660"/>
      <c r="K827" s="660"/>
      <c r="L827" s="659" t="s">
        <v>18</v>
      </c>
      <c r="M827" s="660"/>
      <c r="N827" s="660"/>
      <c r="O827" s="660"/>
      <c r="P827" s="660"/>
      <c r="Q827" s="660"/>
      <c r="R827" s="660"/>
      <c r="S827" s="660"/>
      <c r="T827" s="660"/>
      <c r="U827" s="660"/>
      <c r="V827" s="660"/>
      <c r="W827" s="660"/>
      <c r="X827" s="661"/>
      <c r="Y827" s="645" t="s">
        <v>19</v>
      </c>
      <c r="Z827" s="646"/>
      <c r="AA827" s="646"/>
      <c r="AB827" s="788"/>
      <c r="AC827" s="802" t="s">
        <v>17</v>
      </c>
      <c r="AD827" s="660"/>
      <c r="AE827" s="660"/>
      <c r="AF827" s="660"/>
      <c r="AG827" s="660"/>
      <c r="AH827" s="659" t="s">
        <v>18</v>
      </c>
      <c r="AI827" s="660"/>
      <c r="AJ827" s="660"/>
      <c r="AK827" s="660"/>
      <c r="AL827" s="660"/>
      <c r="AM827" s="660"/>
      <c r="AN827" s="660"/>
      <c r="AO827" s="660"/>
      <c r="AP827" s="660"/>
      <c r="AQ827" s="660"/>
      <c r="AR827" s="660"/>
      <c r="AS827" s="660"/>
      <c r="AT827" s="661"/>
      <c r="AU827" s="645" t="s">
        <v>19</v>
      </c>
      <c r="AV827" s="646"/>
      <c r="AW827" s="646"/>
      <c r="AX827" s="647"/>
      <c r="AY827">
        <f>$AY$826</f>
        <v>0</v>
      </c>
    </row>
    <row r="828" spans="1:51" s="16" customFormat="1" ht="24.75" hidden="1" customHeight="1" x14ac:dyDescent="0.15">
      <c r="A828" s="614"/>
      <c r="B828" s="615"/>
      <c r="C828" s="615"/>
      <c r="D828" s="615"/>
      <c r="E828" s="615"/>
      <c r="F828" s="616"/>
      <c r="G828" s="662"/>
      <c r="H828" s="663"/>
      <c r="I828" s="663"/>
      <c r="J828" s="663"/>
      <c r="K828" s="664"/>
      <c r="L828" s="656"/>
      <c r="M828" s="657"/>
      <c r="N828" s="657"/>
      <c r="O828" s="657"/>
      <c r="P828" s="657"/>
      <c r="Q828" s="657"/>
      <c r="R828" s="657"/>
      <c r="S828" s="657"/>
      <c r="T828" s="657"/>
      <c r="U828" s="657"/>
      <c r="V828" s="657"/>
      <c r="W828" s="657"/>
      <c r="X828" s="658"/>
      <c r="Y828" s="367"/>
      <c r="Z828" s="368"/>
      <c r="AA828" s="368"/>
      <c r="AB828" s="792"/>
      <c r="AC828" s="662"/>
      <c r="AD828" s="663"/>
      <c r="AE828" s="663"/>
      <c r="AF828" s="663"/>
      <c r="AG828" s="664"/>
      <c r="AH828" s="656"/>
      <c r="AI828" s="657"/>
      <c r="AJ828" s="657"/>
      <c r="AK828" s="657"/>
      <c r="AL828" s="657"/>
      <c r="AM828" s="657"/>
      <c r="AN828" s="657"/>
      <c r="AO828" s="657"/>
      <c r="AP828" s="657"/>
      <c r="AQ828" s="657"/>
      <c r="AR828" s="657"/>
      <c r="AS828" s="657"/>
      <c r="AT828" s="658"/>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89.25" customHeight="1" x14ac:dyDescent="0.15">
      <c r="A845" s="355">
        <v>1</v>
      </c>
      <c r="B845" s="355">
        <v>1</v>
      </c>
      <c r="C845" s="343" t="s">
        <v>675</v>
      </c>
      <c r="D845" s="328"/>
      <c r="E845" s="328"/>
      <c r="F845" s="328"/>
      <c r="G845" s="328"/>
      <c r="H845" s="328"/>
      <c r="I845" s="328"/>
      <c r="J845" s="329">
        <v>8010405010511</v>
      </c>
      <c r="K845" s="330"/>
      <c r="L845" s="330"/>
      <c r="M845" s="330"/>
      <c r="N845" s="330"/>
      <c r="O845" s="330"/>
      <c r="P845" s="344" t="s">
        <v>676</v>
      </c>
      <c r="Q845" s="331"/>
      <c r="R845" s="331"/>
      <c r="S845" s="331"/>
      <c r="T845" s="331"/>
      <c r="U845" s="331"/>
      <c r="V845" s="331"/>
      <c r="W845" s="331"/>
      <c r="X845" s="331"/>
      <c r="Y845" s="332">
        <v>50</v>
      </c>
      <c r="Z845" s="333"/>
      <c r="AA845" s="333"/>
      <c r="AB845" s="334"/>
      <c r="AC845" s="335" t="s">
        <v>295</v>
      </c>
      <c r="AD845" s="336"/>
      <c r="AE845" s="336"/>
      <c r="AF845" s="336"/>
      <c r="AG845" s="336"/>
      <c r="AH845" s="351" t="s">
        <v>677</v>
      </c>
      <c r="AI845" s="352"/>
      <c r="AJ845" s="352"/>
      <c r="AK845" s="352"/>
      <c r="AL845" s="339">
        <v>100</v>
      </c>
      <c r="AM845" s="340"/>
      <c r="AN845" s="340"/>
      <c r="AO845" s="341"/>
      <c r="AP845" s="342" t="s">
        <v>677</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90">
    <cfRule type="expression" dxfId="2089" priority="13877">
      <formula>IF(RIGHT(TEXT(Y790,"0.#"),1)=".",FALSE,TRUE)</formula>
    </cfRule>
    <cfRule type="expression" dxfId="2088" priority="13878">
      <formula>IF(RIGHT(TEXT(Y790,"0.#"),1)=".",TRUE,FALSE)</formula>
    </cfRule>
  </conditionalFormatting>
  <conditionalFormatting sqref="Y799">
    <cfRule type="expression" dxfId="2087" priority="13873">
      <formula>IF(RIGHT(TEXT(Y799,"0.#"),1)=".",FALSE,TRUE)</formula>
    </cfRule>
    <cfRule type="expression" dxfId="2086" priority="13874">
      <formula>IF(RIGHT(TEXT(Y799,"0.#"),1)=".",TRUE,FALSE)</formula>
    </cfRule>
  </conditionalFormatting>
  <conditionalFormatting sqref="Y830:Y837 Y828 Y817:Y824 Y815 Y804:Y811 Y802">
    <cfRule type="expression" dxfId="2085" priority="13655">
      <formula>IF(RIGHT(TEXT(Y802,"0.#"),1)=".",FALSE,TRUE)</formula>
    </cfRule>
    <cfRule type="expression" dxfId="2084" priority="13656">
      <formula>IF(RIGHT(TEXT(Y802,"0.#"),1)=".",TRUE,FALSE)</formula>
    </cfRule>
  </conditionalFormatting>
  <conditionalFormatting sqref="P15:AX15 P13:AX13 P16:AQ17">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91:Y798 Y789">
    <cfRule type="expression" dxfId="2077" priority="13679">
      <formula>IF(RIGHT(TEXT(Y789,"0.#"),1)=".",FALSE,TRUE)</formula>
    </cfRule>
    <cfRule type="expression" dxfId="2076" priority="13680">
      <formula>IF(RIGHT(TEXT(Y789,"0.#"),1)=".",TRUE,FALSE)</formula>
    </cfRule>
  </conditionalFormatting>
  <conditionalFormatting sqref="AU790">
    <cfRule type="expression" dxfId="2075" priority="13677">
      <formula>IF(RIGHT(TEXT(AU790,"0.#"),1)=".",FALSE,TRUE)</formula>
    </cfRule>
    <cfRule type="expression" dxfId="2074" priority="13678">
      <formula>IF(RIGHT(TEXT(AU790,"0.#"),1)=".",TRUE,FALSE)</formula>
    </cfRule>
  </conditionalFormatting>
  <conditionalFormatting sqref="AU799">
    <cfRule type="expression" dxfId="2073" priority="13675">
      <formula>IF(RIGHT(TEXT(AU799,"0.#"),1)=".",FALSE,TRUE)</formula>
    </cfRule>
    <cfRule type="expression" dxfId="2072" priority="13676">
      <formula>IF(RIGHT(TEXT(AU799,"0.#"),1)=".",TRUE,FALSE)</formula>
    </cfRule>
  </conditionalFormatting>
  <conditionalFormatting sqref="AU791:AU798 AU789">
    <cfRule type="expression" dxfId="2071" priority="13673">
      <formula>IF(RIGHT(TEXT(AU789,"0.#"),1)=".",FALSE,TRUE)</formula>
    </cfRule>
    <cfRule type="expression" dxfId="2070" priority="13674">
      <formula>IF(RIGHT(TEXT(AU789,"0.#"),1)=".",TRUE,FALSE)</formula>
    </cfRule>
  </conditionalFormatting>
  <conditionalFormatting sqref="Y829 Y816 Y803">
    <cfRule type="expression" dxfId="2069" priority="13659">
      <formula>IF(RIGHT(TEXT(Y803,"0.#"),1)=".",FALSE,TRUE)</formula>
    </cfRule>
    <cfRule type="expression" dxfId="2068" priority="13660">
      <formula>IF(RIGHT(TEXT(Y803,"0.#"),1)=".",TRUE,FALSE)</formula>
    </cfRule>
  </conditionalFormatting>
  <conditionalFormatting sqref="Y838 Y825 Y812">
    <cfRule type="expression" dxfId="2067" priority="13657">
      <formula>IF(RIGHT(TEXT(Y812,"0.#"),1)=".",FALSE,TRUE)</formula>
    </cfRule>
    <cfRule type="expression" dxfId="2066" priority="13658">
      <formula>IF(RIGHT(TEXT(Y812,"0.#"),1)=".",TRUE,FALSE)</formula>
    </cfRule>
  </conditionalFormatting>
  <conditionalFormatting sqref="AU829 AU816 AU803">
    <cfRule type="expression" dxfId="2065" priority="13653">
      <formula>IF(RIGHT(TEXT(AU803,"0.#"),1)=".",FALSE,TRUE)</formula>
    </cfRule>
    <cfRule type="expression" dxfId="2064" priority="13654">
      <formula>IF(RIGHT(TEXT(AU803,"0.#"),1)=".",TRUE,FALSE)</formula>
    </cfRule>
  </conditionalFormatting>
  <conditionalFormatting sqref="AU838 AU825 AU812">
    <cfRule type="expression" dxfId="2063" priority="13651">
      <formula>IF(RIGHT(TEXT(AU812,"0.#"),1)=".",FALSE,TRUE)</formula>
    </cfRule>
    <cfRule type="expression" dxfId="2062" priority="13652">
      <formula>IF(RIGHT(TEXT(AU812,"0.#"),1)=".",TRUE,FALSE)</formula>
    </cfRule>
  </conditionalFormatting>
  <conditionalFormatting sqref="AU830:AU837 AU828 AU817:AU824 AU815 AU804:AU811 AU802">
    <cfRule type="expression" dxfId="2061" priority="13649">
      <formula>IF(RIGHT(TEXT(AU802,"0.#"),1)=".",FALSE,TRUE)</formula>
    </cfRule>
    <cfRule type="expression" dxfId="2060" priority="13650">
      <formula>IF(RIGHT(TEXT(AU802,"0.#"),1)=".",TRUE,FALSE)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AM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47:AO874">
    <cfRule type="expression" dxfId="1797" priority="6627">
      <formula>IF(AND(AL847&gt;=0, RIGHT(TEXT(AL847,"0.#"),1)&lt;&gt;"."),TRUE,FALSE)</formula>
    </cfRule>
    <cfRule type="expression" dxfId="1796" priority="6628">
      <formula>IF(AND(AL847&gt;=0, RIGHT(TEXT(AL847,"0.#"),1)="."),TRUE,FALSE)</formula>
    </cfRule>
    <cfRule type="expression" dxfId="1795" priority="6629">
      <formula>IF(AND(AL847&lt;0, RIGHT(TEXT(AL847,"0.#"),1)&lt;&gt;"."),TRUE,FALSE)</formula>
    </cfRule>
    <cfRule type="expression" dxfId="1794" priority="6630">
      <formula>IF(AND(AL847&lt;0, RIGHT(TEXT(AL847,"0.#"),1)="."),TRUE,FALSE)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47:Y874">
    <cfRule type="expression" dxfId="1723" priority="2955">
      <formula>IF(RIGHT(TEXT(Y847,"0.#"),1)=".",FALSE,TRUE)</formula>
    </cfRule>
    <cfRule type="expression" dxfId="1722" priority="2956">
      <formula>IF(RIGHT(TEXT(Y847,"0.#"),1)=".",TRUE,FALSE)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10:AO1139">
    <cfRule type="expression" dxfId="1693" priority="2861">
      <formula>IF(AND(AL1110&gt;=0, RIGHT(TEXT(AL1110,"0.#"),1)&lt;&gt;"."),TRUE,FALSE)</formula>
    </cfRule>
    <cfRule type="expression" dxfId="1692" priority="2862">
      <formula>IF(AND(AL1110&gt;=0, RIGHT(TEXT(AL1110,"0.#"),1)="."),TRUE,FALSE)</formula>
    </cfRule>
    <cfRule type="expression" dxfId="1691" priority="2863">
      <formula>IF(AND(AL1110&lt;0, RIGHT(TEXT(AL1110,"0.#"),1)&lt;&gt;"."),TRUE,FALSE)</formula>
    </cfRule>
    <cfRule type="expression" dxfId="1690" priority="2864">
      <formula>IF(AND(AL1110&lt;0, RIGHT(TEXT(AL1110,"0.#"),1)="."),TRUE,FALSE)</formula>
    </cfRule>
  </conditionalFormatting>
  <conditionalFormatting sqref="Y1110:Y1139">
    <cfRule type="expression" dxfId="1689" priority="2859">
      <formula>IF(RIGHT(TEXT(Y1110,"0.#"),1)=".",FALSE,TRUE)</formula>
    </cfRule>
    <cfRule type="expression" dxfId="1688" priority="2860">
      <formula>IF(RIGHT(TEXT(Y1110,"0.#"),1)=".",TRUE,FALSE)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45:AO846">
    <cfRule type="expression" dxfId="1679" priority="2813">
      <formula>IF(AND(AL845&gt;=0, RIGHT(TEXT(AL845,"0.#"),1)&lt;&gt;"."),TRUE,FALSE)</formula>
    </cfRule>
    <cfRule type="expression" dxfId="1678" priority="2814">
      <formula>IF(AND(AL845&gt;=0, RIGHT(TEXT(AL845,"0.#"),1)="."),TRUE,FALSE)</formula>
    </cfRule>
    <cfRule type="expression" dxfId="1677" priority="2815">
      <formula>IF(AND(AL845&lt;0, RIGHT(TEXT(AL845,"0.#"),1)&lt;&gt;"."),TRUE,FALSE)</formula>
    </cfRule>
    <cfRule type="expression" dxfId="1676" priority="2816">
      <formula>IF(AND(AL845&lt;0, RIGHT(TEXT(AL845,"0.#"),1)="."),TRUE,FALSE)</formula>
    </cfRule>
  </conditionalFormatting>
  <conditionalFormatting sqref="Y845:Y846">
    <cfRule type="expression" dxfId="1675" priority="2811">
      <formula>IF(RIGHT(TEXT(Y845,"0.#"),1)=".",FALSE,TRUE)</formula>
    </cfRule>
    <cfRule type="expression" dxfId="1674" priority="2812">
      <formula>IF(RIGHT(TEXT(Y845,"0.#"),1)=".",TRUE,FALSE)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80:Y907">
    <cfRule type="expression" dxfId="1357" priority="2071">
      <formula>IF(RIGHT(TEXT(Y880,"0.#"),1)=".",FALSE,TRUE)</formula>
    </cfRule>
    <cfRule type="expression" dxfId="1356" priority="2072">
      <formula>IF(RIGHT(TEXT(Y880,"0.#"),1)=".",TRUE,FALSE)</formula>
    </cfRule>
  </conditionalFormatting>
  <conditionalFormatting sqref="Y878:Y879">
    <cfRule type="expression" dxfId="1355" priority="2065">
      <formula>IF(RIGHT(TEXT(Y878,"0.#"),1)=".",FALSE,TRUE)</formula>
    </cfRule>
    <cfRule type="expression" dxfId="1354" priority="2066">
      <formula>IF(RIGHT(TEXT(Y878,"0.#"),1)=".",TRUE,FALSE)</formula>
    </cfRule>
  </conditionalFormatting>
  <conditionalFormatting sqref="Y913:Y940">
    <cfRule type="expression" dxfId="1353" priority="2059">
      <formula>IF(RIGHT(TEXT(Y913,"0.#"),1)=".",FALSE,TRUE)</formula>
    </cfRule>
    <cfRule type="expression" dxfId="1352" priority="2060">
      <formula>IF(RIGHT(TEXT(Y913,"0.#"),1)=".",TRUE,FALSE)</formula>
    </cfRule>
  </conditionalFormatting>
  <conditionalFormatting sqref="Y911:Y912">
    <cfRule type="expression" dxfId="1351" priority="2053">
      <formula>IF(RIGHT(TEXT(Y911,"0.#"),1)=".",FALSE,TRUE)</formula>
    </cfRule>
    <cfRule type="expression" dxfId="1350" priority="2054">
      <formula>IF(RIGHT(TEXT(Y911,"0.#"),1)=".",TRUE,FALSE)</formula>
    </cfRule>
  </conditionalFormatting>
  <conditionalFormatting sqref="Y946:Y973">
    <cfRule type="expression" dxfId="1349" priority="2047">
      <formula>IF(RIGHT(TEXT(Y946,"0.#"),1)=".",FALSE,TRUE)</formula>
    </cfRule>
    <cfRule type="expression" dxfId="1348" priority="2048">
      <formula>IF(RIGHT(TEXT(Y946,"0.#"),1)=".",TRUE,FALSE)</formula>
    </cfRule>
  </conditionalFormatting>
  <conditionalFormatting sqref="Y944:Y945">
    <cfRule type="expression" dxfId="1347" priority="2041">
      <formula>IF(RIGHT(TEXT(Y944,"0.#"),1)=".",FALSE,TRUE)</formula>
    </cfRule>
    <cfRule type="expression" dxfId="1346" priority="2042">
      <formula>IF(RIGHT(TEXT(Y944,"0.#"),1)=".",TRUE,FALSE)</formula>
    </cfRule>
  </conditionalFormatting>
  <conditionalFormatting sqref="Y979:Y1006">
    <cfRule type="expression" dxfId="1345" priority="2035">
      <formula>IF(RIGHT(TEXT(Y979,"0.#"),1)=".",FALSE,TRUE)</formula>
    </cfRule>
    <cfRule type="expression" dxfId="1344" priority="2036">
      <formula>IF(RIGHT(TEXT(Y979,"0.#"),1)=".",TRUE,FALSE)</formula>
    </cfRule>
  </conditionalFormatting>
  <conditionalFormatting sqref="Y977:Y978">
    <cfRule type="expression" dxfId="1343" priority="2029">
      <formula>IF(RIGHT(TEXT(Y977,"0.#"),1)=".",FALSE,TRUE)</formula>
    </cfRule>
    <cfRule type="expression" dxfId="1342" priority="2030">
      <formula>IF(RIGHT(TEXT(Y977,"0.#"),1)=".",TRUE,FALSE)</formula>
    </cfRule>
  </conditionalFormatting>
  <conditionalFormatting sqref="Y1012:Y1039">
    <cfRule type="expression" dxfId="1341" priority="2023">
      <formula>IF(RIGHT(TEXT(Y1012,"0.#"),1)=".",FALSE,TRUE)</formula>
    </cfRule>
    <cfRule type="expression" dxfId="1340" priority="2024">
      <formula>IF(RIGHT(TEXT(Y1012,"0.#"),1)=".",TRUE,FALSE)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60" max="49" man="1"/>
    <brk id="735"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649</v>
      </c>
      <c r="H2" s="13" t="str">
        <f>IF(G2="","",F2)</f>
        <v>一般会計</v>
      </c>
      <c r="I2" s="13" t="str">
        <f>IF(H2="","",IF(I1&lt;&gt;"",CONCATENATE(I1,"、",H2),H2))</f>
        <v>一般会計</v>
      </c>
      <c r="K2" s="14" t="s">
        <v>102</v>
      </c>
      <c r="L2" s="15"/>
      <c r="M2" s="13" t="str">
        <f>IF(L2="","",K2)</f>
        <v/>
      </c>
      <c r="N2" s="13" t="str">
        <f>IF(M2="","",IF(N1&lt;&gt;"",CONCATENATE(N1,"、",M2),M2))</f>
        <v/>
      </c>
      <c r="O2" s="13"/>
      <c r="P2" s="12" t="s">
        <v>73</v>
      </c>
      <c r="Q2" s="17" t="s">
        <v>649</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649</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649</v>
      </c>
      <c r="R4" s="13" t="str">
        <f t="shared" si="3"/>
        <v>補助</v>
      </c>
      <c r="S4" s="13" t="str">
        <f t="shared" si="4"/>
        <v>直接実施、委託・請負、補助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649</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649</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649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真也</dc:creator>
  <cp:lastModifiedBy>ㅤ</cp:lastModifiedBy>
  <cp:lastPrinted>2021-03-08T07:58:12Z</cp:lastPrinted>
  <dcterms:created xsi:type="dcterms:W3CDTF">2012-03-13T00:50:25Z</dcterms:created>
  <dcterms:modified xsi:type="dcterms:W3CDTF">2021-06-29T10:02:40Z</dcterms:modified>
</cp:coreProperties>
</file>