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2年度（最終公表）\"/>
    </mc:Choice>
  </mc:AlternateContent>
  <bookViews>
    <workbookView xWindow="0" yWindow="0" windowWidth="26640" windowHeight="11100"/>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<sst xmlns="http://schemas.openxmlformats.org/spreadsheetml/2006/main" count="2134" uniqueCount="553">
  <si>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</si>
  <si>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</si>
  <si>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</si>
  <si>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</si>
  <si>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</si>
  <si>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</si>
  <si>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</si>
  <si>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</si>
  <si>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</si>
  <si>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</si>
  <si>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</si>
  <si>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</si>
  <si>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</si>
  <si>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</si>
  <si>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</si>
  <si>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</si>
  <si>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</si>
  <si>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</si>
  <si>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</si>
  <si>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</si>
  <si>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</si>
  <si>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</si>
  <si>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</si>
  <si>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</si>
  <si>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</si>
  <si>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</si>
  <si>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</si>
  <si>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</si>
  <si>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</si>
  <si>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</si>
  <si>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</si>
  <si>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</si>
  <si>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</si>
  <si>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</si>
  <si>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</si>
  <si>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</si>
  <si>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</si>
  <si>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</si>
  <si>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</si>
  <si>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</si>
  <si>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</si>
  <si>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</si>
  <si>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</si>
  <si>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</si>
  <si>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</si>
  <si>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</si>
  <si>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</si>
  <si>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</si>
  <si>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</si>
  <si>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</si>
  <si>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</si>
  <si>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</si>
  <si>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</si>
  <si>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</si>
  <si>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</si>
  <si>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</si>
  <si>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</si>
  <si>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</si>
  <si>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</si>
  <si>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</si>
  <si>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</si>
  <si>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</si>
  <si>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</si>
  <si>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</si>
  <si>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</si>
  <si>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</si>
  <si>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</si>
  <si>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</si>
  <si>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</si>
  <si>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</si>
  <si>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</si>
  <si>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</si>
  <si>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</si>
  <si>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</si>
  <si>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</si>
  <si>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</si>
  <si>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</si>
  <si>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</si>
  <si>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</si>
  <si>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</si>
  <si>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</si>
  <si>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</si>
  <si>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</si>
  <si>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</si>
  <si>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</si>
  <si>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</si>
  <si>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</si>
  <si>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</si>
  <si>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</si>
  <si>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</si>
  <si>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</si>
  <si>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</si>
  <si>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</si>
  <si>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</si>
  <si>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</si>
  <si>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</si>
  <si>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</si>
  <si>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</si>
  <si>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</si>
  <si>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</si>
  <si>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</si>
  <si>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</si>
  <si>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</si>
  <si>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</si>
  <si>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</si>
  <si>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</si>
  <si>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</si>
  <si>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</si>
  <si>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</si>
  <si>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</si>
  <si>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</si>
  <si>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</si>
  <si>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</si>
  <si>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</si>
  <si>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</si>
  <si>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</si>
  <si>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</si>
  <si>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</si>
  <si>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</si>
  <si>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</si>
  <si>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</si>
  <si>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</si>
  <si>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</si>
  <si>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</si>
  <si>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</si>
  <si>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</si>
  <si>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</si>
  <si>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</si>
  <si>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</si>
  <si>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</si>
  <si>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</si>
  <si>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</si>
  <si>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</si>
  <si>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</si>
  <si>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</si>
  <si>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</si>
  <si>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</si>
  <si>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</si>
  <si>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</si>
  <si>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</si>
  <si>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</si>
  <si>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</si>
  <si>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</si>
  <si>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</si>
  <si>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</si>
  <si>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</si>
  <si>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</si>
  <si>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</si>
  <si>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</si>
  <si>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</si>
  <si>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</si>
  <si>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</si>
  <si>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</si>
  <si>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</si>
  <si>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</si>
  <si>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</si>
  <si>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</si>
  <si>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</si>
  <si>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</si>
  <si>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</si>
  <si>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</si>
  <si>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</si>
  <si>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</si>
  <si>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</si>
  <si>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</si>
  <si>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</si>
  <si>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</si>
  <si>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</si>
  <si>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</si>
  <si>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</si>
  <si>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</si>
  <si>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</si>
  <si>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</si>
  <si>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</si>
  <si>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</si>
  <si>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</si>
  <si>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</si>
  <si>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</si>
  <si>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</si>
  <si>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</si>
  <si>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</si>
  <si>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</si>
  <si>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</si>
  <si>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</si>
  <si>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</si>
  <si>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</si>
  <si>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</si>
  <si>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</si>
  <si>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</si>
  <si>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</si>
  <si>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</si>
  <si>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</si>
  <si>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</si>
  <si>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</si>
  <si>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</si>
  <si>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</si>
  <si>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</si>
  <si>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</si>
  <si>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</si>
  <si>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</si>
  <si>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</si>
  <si>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</si>
  <si>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</si>
  <si>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</si>
  <si>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</si>
  <si>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</si>
  <si>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</si>
  <si>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</si>
  <si>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</si>
  <si>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</si>
  <si>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</si>
  <si>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</si>
  <si>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</si>
  <si>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</si>
  <si>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</si>
  <si>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</si>
  <si>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</si>
  <si>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</si>
  <si>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</si>
  <si>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</si>
  <si>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</si>
  <si>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</si>
  <si>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</si>
  <si>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</si>
  <si>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</si>
  <si>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</si>
  <si>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</si>
  <si>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</si>
  <si>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</si>
  <si>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</si>
  <si>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</si>
  <si>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</si>
  <si>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</si>
  <si>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</si>
  <si>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</si>
  <si>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</si>
  <si>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</si>
  <si>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</si>
  <si>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</si>
  <si>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</si>
  <si>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</si>
  <si>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</si>
  <si>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</si>
  <si>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</si>
  <si>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</si>
  <si>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</si>
  <si>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</si>
  <si>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</si>
  <si>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</si>
  <si>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</si>
  <si>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</si>
  <si>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</si>
  <si>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</si>
  <si>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</si>
  <si>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</si>
  <si>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</si>
  <si>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</si>
  <si>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</si>
  <si>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</si>
  <si>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</si>
  <si>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</si>
  <si>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</si>
  <si>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</si>
  <si>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</si>
  <si>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</si>
  <si>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</si>
  <si>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</si>
  <si>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</si>
  <si>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</si>
  <si>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</si>
  <si>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</si>
  <si>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</si>
  <si>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</si>
  <si>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</si>
  <si>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</si>
  <si>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</si>
  <si>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</si>
  <si>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</si>
  <si>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</si>
  <si>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</si>
  <si>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</si>
  <si>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</si>
  <si>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</si>
  <si>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</si>
  <si>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</si>
  <si>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</si>
  <si>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</si>
  <si>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</si>
  <si>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</si>
  <si>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</si>
  <si>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</si>
  <si>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</si>
  <si>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</si>
  <si>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</si>
  <si>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</si>
  <si>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</si>
  <si>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</si>
  <si>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</si>
  <si>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</si>
  <si>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</si>
  <si>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</si>
  <si>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</si>
  <si>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</si>
  <si>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</si>
  <si>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</si>
  <si>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</si>
  <si>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</si>
  <si>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</si>
  <si>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</si>
  <si>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</si>
  <si>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</si>
  <si>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</si>
  <si>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</si>
  <si>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</si>
  <si>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</si>
  <si>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</si>
  <si>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</si>
  <si>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</si>
  <si>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</si>
  <si>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</si>
  <si>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</si>
  <si>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</si>
  <si>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</si>
  <si>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</si>
  <si>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</si>
  <si>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</si>
  <si>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</si>
  <si>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</si>
  <si>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</si>
  <si>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</si>
  <si>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</si>
  <si>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</si>
  <si>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</si>
  <si>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</si>
  <si>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</si>
  <si>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</si>
  <si>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</si>
  <si>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</si>
  <si>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</si>
  <si>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</si>
  <si>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</si>
  <si>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</si>
  <si>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</si>
  <si>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</si>
  <si>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</si>
  <si>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</si>
  <si>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</si>
  <si>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</si>
  <si>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</si>
  <si>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</si>
  <si>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</si>
  <si>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</si>
  <si>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</si>
  <si>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</si>
  <si>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</si>
  <si>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</si>
  <si>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</si>
  <si>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</si>
  <si>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</si>
  <si>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</si>
  <si>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</si>
  <si>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</si>
  <si>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</si>
  <si>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</si>
  <si>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</si>
  <si>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</si>
  <si>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</si>
  <si>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</si>
  <si>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</si>
  <si>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</si>
  <si>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</si>
  <si>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</si>
  <si>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</si>
  <si>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</si>
  <si>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</si>
  <si>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</si>
  <si>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</si>
  <si>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</si>
  <si>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</si>
  <si>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</si>
  <si>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</si>
  <si>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</si>
  <si>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</si>
  <si>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</si>
  <si>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</si>
  <si>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</si>
  <si>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</si>
  <si>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</si>
  <si>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</si>
  <si>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</si>
  <si>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</si>
  <si>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</si>
  <si>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</si>
  <si>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</si>
  <si>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</si>
  <si>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</si>
  <si>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</si>
  <si>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</si>
  <si>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</si>
  <si>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</si>
  <si>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</si>
  <si>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</si>
  <si>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</si>
  <si>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</si>
  <si>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</si>
  <si>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</si>
  <si>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</si>
  <si>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</si>
  <si>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</si>
  <si>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</si>
  <si>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</si>
  <si>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</si>
  <si>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</si>
  <si>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</si>
  <si>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</si>
  <si>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</si>
  <si>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</si>
  <si>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</si>
  <si>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</si>
  <si>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</si>
  <si>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</si>
  <si>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</si>
  <si>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</si>
  <si>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</si>
  <si>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</si>
  <si>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</si>
  <si>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</si>
  <si>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</si>
  <si>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</si>
  <si>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</si>
  <si>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</si>
  <si>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</si>
  <si>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</si>
  <si>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</si>
  <si>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</si>
  <si>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</si>
  <si>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</si>
  <si>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</si>
  <si>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</si>
  <si>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</si>
  <si>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</si>
  <si>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</si>
  <si>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</si>
  <si>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</si>
  <si>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</si>
  <si>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</si>
  <si>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</si>
  <si>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</si>
  <si>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</si>
  <si>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</si>
  <si>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</si>
  <si>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</si>
  <si>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</si>
  <si>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</si>
  <si>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</si>
  <si>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</si>
  <si>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</si>
  <si>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</si>
  <si>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</si>
  <si>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</si>
  <si>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</si>
  <si>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</si>
  <si>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</si>
  <si>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</si>
  <si>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</si>
  <si>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</si>
  <si>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</si>
  <si>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</si>
  <si>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</si>
  <si>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</si>
  <si>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</si>
  <si>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</si>
  <si>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</si>
  <si>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</si>
  <si>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</si>
  <si>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</si>
  <si>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</si>
  <si>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</si>
  <si>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</si>
  <si>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</si>
  <si>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</si>
  <si>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</si>
  <si>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</si>
  <si>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</si>
  <si>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</si>
  <si>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</si>
  <si>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</si>
  <si>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</si>
  <si>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</si>
  <si>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</si>
  <si>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</si>
  <si>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</si>
  <si>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</si>
  <si>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</si>
  <si>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0426</t>
    <phoneticPr fontId="5"/>
  </si>
  <si>
    <t>ＩＣＴの全面的な活用による建設生産性向上に関する研究</t>
    <phoneticPr fontId="5"/>
  </si>
  <si>
    <t>経済財政運営と改革の基本方針２０１８（平成３０年５月閣議決定）
未来投資戦略２０１８　（平成３０年６月閣議決定）
統合イノベーション総合戦略（平成３０年６月閣議決定）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phoneticPr fontId="5"/>
  </si>
  <si>
    <t>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t>
    <phoneticPr fontId="5"/>
  </si>
  <si>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phoneticPr fontId="5"/>
  </si>
  <si>
    <t>R2年度までにICTを活用した出来形管理要領等のICTを効果的に活用するためのデータ標準案及びマニュアル類を50本策定する。</t>
    <phoneticPr fontId="5"/>
  </si>
  <si>
    <t>ICTを活用した出来形管理要領等のICTを効果的に活用するためのデータ標準案及びマニュアル類の策定数</t>
    <phoneticPr fontId="5"/>
  </si>
  <si>
    <t>ＩＣＴの活用による建設生産性向上に関する研究項目の終了件数</t>
    <phoneticPr fontId="5"/>
  </si>
  <si>
    <t>91.3百万／1件</t>
    <phoneticPr fontId="5"/>
  </si>
  <si>
    <t>56百万/1件</t>
    <phoneticPr fontId="5"/>
  </si>
  <si>
    <t>新29-.0034</t>
    <phoneticPr fontId="5"/>
  </si>
  <si>
    <t>３次元モデルによる数量算出と積算との連携方法に関する調査業務</t>
    <phoneticPr fontId="5"/>
  </si>
  <si>
    <t>一般財団法人　日本建設情報総合センター</t>
    <phoneticPr fontId="5"/>
  </si>
  <si>
    <t>契約時に用いる３次元モデル及びパラメトリックモデルの標準化に関する調査業務</t>
    <phoneticPr fontId="5"/>
  </si>
  <si>
    <t>日本工営（株）</t>
    <phoneticPr fontId="5"/>
  </si>
  <si>
    <t>ＩＣＴを活用した横断変化点における出来形管理手法に関する調査業務</t>
    <phoneticPr fontId="5"/>
  </si>
  <si>
    <t>一般社団法人　日本建設機械施工協会</t>
    <phoneticPr fontId="5"/>
  </si>
  <si>
    <t>震災復旧した道路橋の復旧工事に関する資料整理及び３次元モデル作成業務</t>
    <phoneticPr fontId="5"/>
  </si>
  <si>
    <t>大日本コンサルタント（株）</t>
    <phoneticPr fontId="5"/>
  </si>
  <si>
    <t>ＩＣＴ活用工事の建設生産性向上効果に関する整理業務</t>
    <phoneticPr fontId="5"/>
  </si>
  <si>
    <t>（株）建設技術研究所</t>
    <phoneticPr fontId="5"/>
  </si>
  <si>
    <t>点群データからの舗装路面平たん性算出に関する資料作成業務</t>
    <phoneticPr fontId="5"/>
  </si>
  <si>
    <t>ＩＣＴ活用工事要領等に関する講習用資料作成業務</t>
    <phoneticPr fontId="5"/>
  </si>
  <si>
    <t>社会インフラ用ロボットデータベースの試行運用に関する調査業務</t>
    <phoneticPr fontId="5"/>
  </si>
  <si>
    <t>一般財団法人　先端建設技術センター</t>
    <phoneticPr fontId="5"/>
  </si>
  <si>
    <t>-</t>
    <phoneticPr fontId="5"/>
  </si>
  <si>
    <t>点群データからの舗装路面平坦性算出プログラム修正業務</t>
    <phoneticPr fontId="5"/>
  </si>
  <si>
    <t>ＩＣＴ活用工事の出来形管理要領等の改善に関する整理業務</t>
    <phoneticPr fontId="5"/>
  </si>
  <si>
    <t>A.一般財団法人　日本建設情報総合センター</t>
    <phoneticPr fontId="5"/>
  </si>
  <si>
    <t>人件費</t>
    <rPh sb="0" eb="3">
      <t>ジンケンヒ</t>
    </rPh>
    <phoneticPr fontId="5"/>
  </si>
  <si>
    <t>単位当たりコスト＝Ｘ／Ｙ
X　：　執行額
Y　：　ＩＣＴの全面的な活用による建設生産性向上に関する研究項目の終了件数</t>
    <phoneticPr fontId="5"/>
  </si>
  <si>
    <t>百万円/件</t>
    <rPh sb="0" eb="2">
      <t>ヒャクマン</t>
    </rPh>
    <rPh sb="2" eb="3">
      <t>エン</t>
    </rPh>
    <rPh sb="4" eb="5">
      <t>ケン</t>
    </rPh>
    <phoneticPr fontId="5"/>
  </si>
  <si>
    <t>51百万/5件</t>
    <rPh sb="2" eb="4">
      <t>ヒャクマン</t>
    </rPh>
    <rPh sb="6" eb="7">
      <t>ケン</t>
    </rPh>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</si>
  <si>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</si>
  <si>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</si>
  <si>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phoneticPr fontId="5"/>
  </si>
  <si>
    <t>支出先については、価格競争や企画競争により競争性の確保に努めている。
支出先（業務請負者）選定の妥当性については、第三者機関である技術提案評価審査会による審議を実施している。</t>
    <phoneticPr fontId="5"/>
  </si>
  <si>
    <t>有</t>
  </si>
  <si>
    <t>無</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</si>
  <si>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phoneticPr fontId="5"/>
  </si>
  <si>
    <t>業務の主たる部分に係る再委託は禁止し、主たる部分以外の再委託については、軽微なものを除き、再委託承諾申請を求めており、支出先・使途を確認することとしている。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</si>
  <si>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</si>
  <si>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総合評価、企画競争により成果、コストを精査している。</t>
    <phoneticPr fontId="5"/>
  </si>
  <si>
    <t>設計、施工、維持管理の各生産プロセスにおいて、土工以外の工種にもＩＣＴを本格的に導入するため、データ標準案及びマニュアル類の策定を進めている。</t>
    <phoneticPr fontId="5"/>
  </si>
  <si>
    <t>委員会、ワーキングを設け、最新の知見を幅広く集め、効率的に技術開発を進めている。
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</si>
  <si>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見込み通りの進捗状況である。</t>
    <phoneticPr fontId="5"/>
  </si>
  <si>
    <t>研究内容の進展に伴い、論文等の公表を行った。</t>
    <phoneticPr fontId="5"/>
  </si>
  <si>
    <t>‐</t>
  </si>
  <si>
    <t>河川管理含め、民間の競争的な技術開発が可能となるような対応が重要となる。国際的な標準化の際にも配慮いただきたい。また、民間の技術を生かすよう、国ではスペックを示すなど最低限の対応をすべき。</t>
    <phoneticPr fontId="5"/>
  </si>
  <si>
    <t>本プロジェクトにおいては、個々の技術を開発するのではなく、民間が開発した技術を、発注者側が活用可能となるような環境整備のためのルール・基準づくり（出来形管理・検査等）を進めていると認識。民間側の競争的な技術開発を誘発できるよう、機能要求仕様などの、将来的な技術開発に資する研究を進めていきたい。</t>
    <phoneticPr fontId="5"/>
  </si>
  <si>
    <t>ＡＩを活用した建設生産システムの高度化に関する研究</t>
    <phoneticPr fontId="5"/>
  </si>
  <si>
    <t>他部署と連絡をとりつつ適切に役割分担を行っている。</t>
    <rPh sb="0" eb="3">
      <t>タブショ</t>
    </rPh>
    <rPh sb="4" eb="6">
      <t>レンラク</t>
    </rPh>
    <rPh sb="11" eb="13">
      <t>テキセツ</t>
    </rPh>
    <rPh sb="14" eb="16">
      <t>ヤクワリ</t>
    </rPh>
    <rPh sb="16" eb="18">
      <t>ブンタン</t>
    </rPh>
    <rPh sb="19" eb="20">
      <t>オコナ</t>
    </rPh>
    <phoneticPr fontId="5"/>
  </si>
  <si>
    <t>課長　森戸 義貴</t>
    <phoneticPr fontId="5"/>
  </si>
  <si>
    <t>設計、施工、維持管理の各生産プロセスにおいて、土工以外の工種についてもＩＣＴを本格的に導入することは、建設現場の生産性向上を通じて建設現場の担い手不足の問題に対処していくうえで重要な取り組みである。本事業においては、設計、施工、維持管理の各段階において、ＩＣＴを活用した作業の効率化に向けた取り組みが進められている。本事業においては、発注者側において活用しやすい技術開発がなされるよう、民間企業などによる競争的な技術開発の誘発に向けた工夫が講じられるとともに、効率的な研究開発体制を整備していくことが求められる。本事業の契約方式は随意契約でなされているものが多く、一般競争入札で実施されている事業についても落札率が90％台後半となっていることから、入札方法の点検などを通じた効率的な業務の遂行に向けて引き続き取り組んでいくことが求められる。</t>
    <rPh sb="279" eb="280">
      <t>オオ</t>
    </rPh>
    <phoneticPr fontId="5"/>
  </si>
  <si>
    <t>終了予定</t>
  </si>
  <si>
    <t>外部有識者の所見も踏まえ、一者応札については、原因の分析を行い、改善に向けて取り組まれたい。なお、本事業は令和２年度で事業完了に伴い終了予定。事業の成果が有効活用されるよう努められたい。</t>
    <rPh sb="0" eb="5">
      <t>ガイブユウシキシャ</t>
    </rPh>
    <rPh sb="6" eb="8">
      <t>ショケン</t>
    </rPh>
    <rPh sb="9" eb="10">
      <t>フ</t>
    </rPh>
    <rPh sb="53" eb="55">
      <t>レイワ</t>
    </rPh>
    <rPh sb="56" eb="58">
      <t>ネンド</t>
    </rPh>
    <rPh sb="68" eb="70">
      <t>ヨテイ</t>
    </rPh>
    <phoneticPr fontId="5"/>
  </si>
  <si>
    <t>一者応札となっている案件について、引き続き原因分析、改善に努めたい。また本事業の成果の有効活用に関しては、成果をもとにBIM/CIMに関するガイドライン、ICT活用工事の出来形管理要領、監督検査要領等の技術基準類の整備を行った。</t>
    <rPh sb="48" eb="49">
      <t>カン</t>
    </rPh>
    <rPh sb="110" eb="111">
      <t>オコナ</t>
    </rPh>
    <phoneticPr fontId="5"/>
  </si>
  <si>
    <t>執行等改善</t>
  </si>
  <si>
    <t>138　目標を達成した技術開発課題の割合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</si>
</sst>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５０．８百万円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５０．８百万円</a:t>
          </a:r>
          <a:endParaRPr kumimoji="1" lang="en-US" altLang="ja-JP" sz="1100">
            <a:solidFill>
              <a:sysClr val="windowText" lastClr="000000"/>
            </a:solidFill>
          </a:endParaRPr>
        </a:p>
      </xdr:txBody>
    </xdr:sp>
    <xdr:clientData/>
  </xdr:twoCellAnchor>
  <xdr:twoCellAnchor>
    <xdr:from>
      <xdr:col>17</xdr:col>
      <xdr:colOff>19836</xdr:colOff>
      <xdr:row>749</xdr:row>
      <xdr:rowOff>76835</xdr:rowOff>
    </xdr:from>
    <xdr:to>
      <xdr:col>36</xdr:col>
      <xdr:colOff>44824</xdr:colOff>
      <xdr:row>752</xdr:row>
      <xdr:rowOff>321161</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067836" y="236408894"/>
          <a:ext cx="3431576" cy="13200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設計段階における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次元化に必要な基準案作成に必要な技術的検討</a:t>
          </a:r>
          <a:endParaRPr lang="ja-JP" altLang="ja-JP">
            <a:effectLst/>
          </a:endParaRPr>
        </a:p>
        <a:p>
          <a:pPr rtl="0"/>
          <a:r>
            <a:rPr lang="ja-JP" altLang="ja-JP" sz="1100" b="0" i="0" baseline="0">
              <a:solidFill>
                <a:schemeClr val="tx1"/>
              </a:solidFill>
              <a:effectLst/>
              <a:latin typeface="+mn-lt"/>
              <a:ea typeface="+mn-ea"/>
              <a:cs typeface="+mn-cs"/>
            </a:rPr>
            <a:t>施工段階への</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の活用の拡大のための管理基準検査基準案の作成に必要な技術的検討</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24275</xdr:rowOff>
    </xdr:from>
    <xdr:to>
      <xdr:col>41</xdr:col>
      <xdr:colOff>26504</xdr:colOff>
      <xdr:row>756</xdr:row>
      <xdr:rowOff>24105</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039735" y="234397546"/>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（調査業務、備品購入）</a:t>
          </a:r>
          <a:endParaRPr kumimoji="1" lang="en-US" altLang="ja-JP" sz="1100"/>
        </a:p>
        <a:p>
          <a:pPr algn="l"/>
          <a:r>
            <a:rPr kumimoji="1" lang="ja-JP" altLang="en-US" sz="1100"/>
            <a:t>　　　　　 　　　　　５０．０</a:t>
          </a:r>
          <a:r>
            <a:rPr kumimoji="1" lang="ja-JP" altLang="en-US" sz="1100">
              <a:solidFill>
                <a:sysClr val="windowText" lastClr="000000"/>
              </a:solidFill>
            </a:rPr>
            <a:t>百万円</a:t>
          </a:r>
        </a:p>
      </xdr:txBody>
    </xdr:sp>
    <xdr:clientData/>
  </xdr:twoCellAnchor>
  <xdr:twoCellAnchor>
    <xdr:from>
      <xdr:col>26</xdr:col>
      <xdr:colOff>168986</xdr:colOff>
      <xdr:row>756</xdr:row>
      <xdr:rowOff>121579</xdr:rowOff>
    </xdr:from>
    <xdr:to>
      <xdr:col>49</xdr:col>
      <xdr:colOff>246529</xdr:colOff>
      <xdr:row>758</xdr:row>
      <xdr:rowOff>483118</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4830633" y="235212026"/>
          <a:ext cx="4201308" cy="13835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の全面的な活用に係る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次元設計の現状調査、土木構造物の特性に適合した３次元モデル標準の作成、</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a:t>
          </a:r>
          <a:r>
            <a:rPr lang="en-US" altLang="ja-JP" sz="1100" b="0" i="0" baseline="0">
              <a:solidFill>
                <a:schemeClr val="tx1"/>
              </a:solidFill>
              <a:effectLst/>
              <a:latin typeface="+mn-lt"/>
              <a:ea typeface="+mn-ea"/>
              <a:cs typeface="+mn-cs"/>
            </a:rPr>
            <a:t>CAD</a:t>
          </a:r>
          <a:r>
            <a:rPr lang="ja-JP" altLang="ja-JP" sz="1100" b="0" i="0" baseline="0">
              <a:solidFill>
                <a:schemeClr val="tx1"/>
              </a:solidFill>
              <a:effectLst/>
              <a:latin typeface="+mn-lt"/>
              <a:ea typeface="+mn-ea"/>
              <a:cs typeface="+mn-cs"/>
            </a:rPr>
            <a:t>による数量算出要領の作成に関する調査、</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の全面的な活用に関する国際標準の動向調査、維持管理における</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活用の実態調査等</a:t>
          </a:r>
          <a:endParaRPr lang="ja-JP" altLang="ja-JP">
            <a:effectLst/>
          </a:endParaRPr>
        </a:p>
        <a:p>
          <a:pPr algn="l"/>
          <a:endParaRPr kumimoji="1" lang="ja-JP" altLang="en-US" sz="1100"/>
        </a:p>
      </xdr:txBody>
    </xdr:sp>
    <xdr:clientData/>
  </xdr:twoCellAnchor>
  <xdr:twoCellAnchor>
    <xdr:from>
      <xdr:col>13</xdr:col>
      <xdr:colOff>173935</xdr:colOff>
      <xdr:row>746</xdr:row>
      <xdr:rowOff>2</xdr:rowOff>
    </xdr:from>
    <xdr:to>
      <xdr:col>18</xdr:col>
      <xdr:colOff>20374</xdr:colOff>
      <xdr:row>748</xdr:row>
      <xdr:rowOff>2943</xdr:rowOff>
    </xdr:to>
    <xdr:cxnSp macro="">
      <xdr:nvCxnSpPr>
        <xdr:cNvPr id="21" name="コネクタ: カギ線 20">
          <a:extLst>
            <a:ext uri="{FF2B5EF4-FFF2-40B4-BE49-F238E27FC236}">
              <a16:creationId xmlns:a16="http://schemas.microsoft.com/office/drawing/2014/main" id="{24752F71-3AE3-4AB9-B4CF-2219596D0E51}"/>
            </a:ext>
          </a:extLst>
        </xdr:cNvPr>
        <xdr:cNvCxnSpPr>
          <a:endCxn id="8" idx="1"/>
        </xdr:cNvCxnSpPr>
      </xdr:nvCxnSpPr>
      <xdr:spPr>
        <a:xfrm>
          <a:off x="2542761" y="234306719"/>
          <a:ext cx="757526" cy="723528"/>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DCA6BBF8-C799-4D76-9B55-A1436B41078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０．８百万円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０．７</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０．１</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753</xdr:row>
      <xdr:rowOff>11203</xdr:rowOff>
    </xdr:from>
    <xdr:to>
      <xdr:col>28</xdr:col>
      <xdr:colOff>21923</xdr:colOff>
      <xdr:row>755</xdr:row>
      <xdr:rowOff>13808</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303059" y="234034850"/>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753</xdr:row>
      <xdr:rowOff>0</xdr:rowOff>
    </xdr:from>
    <xdr:to>
      <xdr:col>49</xdr:col>
      <xdr:colOff>406400</xdr:colOff>
      <xdr:row>753</xdr:row>
      <xdr:rowOff>317500</xdr:rowOff>
    </xdr:to>
    <xdr:sp macro="" textlink="">
      <xdr:nvSpPr>
        <xdr:cNvPr id="14" name="テキスト ボックス 13"/>
        <xdr:cNvSpPr txBox="1"/>
      </xdr:nvSpPr>
      <xdr:spPr>
        <a:xfrm>
          <a:off x="5689600" y="47396400"/>
          <a:ext cx="46736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随意契約（企画競争、少額）、一般競争契約（総合評価）</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0" zoomScale="75" zoomScaleNormal="75" zoomScaleSheetLayoutView="75"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6" t="s">
        <v>0</v>
      </c>
      <c r="AK2" s="956"/>
      <c r="AL2" s="956"/>
      <c r="AM2" s="956"/>
      <c r="AN2" s="956"/>
      <c r="AO2" s="957"/>
      <c r="AP2" s="957"/>
      <c r="AQ2" s="957"/>
      <c r="AR2" s="64" t="str">
        <f>IF(OR(AO2="　", AO2=""), "", "-")</f>
        <v/>
      </c>
      <c r="AS2" s="958">
        <v>461</v>
      </c>
      <c r="AT2" s="958"/>
      <c r="AU2" s="958"/>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495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448</v>
      </c>
      <c r="H5" s="826"/>
      <c r="I5" s="826"/>
      <c r="J5" s="826"/>
      <c r="K5" s="826"/>
      <c r="L5" s="826"/>
      <c r="M5" s="827" t="s">
        <v>65</v>
      </c>
      <c r="N5" s="828"/>
      <c r="O5" s="828"/>
      <c r="P5" s="828"/>
      <c r="Q5" s="828"/>
      <c r="R5" s="829"/>
      <c r="S5" s="830" t="s">
        <v>452</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546</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37.44999999999999"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496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59" t="str">
        <f>入力規則等!A27</f>
        <v>科学技術・イノベーション、国土強靱化施策</v>
      </c>
      <c r="H8" s="706"/>
      <c r="I8" s="706"/>
      <c r="J8" s="706"/>
      <c r="K8" s="706"/>
      <c r="L8" s="706"/>
      <c r="M8" s="706"/>
      <c r="N8" s="706"/>
      <c r="O8" s="706"/>
      <c r="P8" s="706"/>
      <c r="Q8" s="706"/>
      <c r="R8" s="706"/>
      <c r="S8" s="706"/>
      <c r="T8" s="706"/>
      <c r="U8" s="706"/>
      <c r="V8" s="706"/>
      <c r="W8" s="706"/>
      <c r="X8" s="96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84.6" customHeight="1" x14ac:dyDescent="0.15">
      <c r="A9" s="835" t="s">
        <v>23</v>
      </c>
      <c r="B9" s="836"/>
      <c r="C9" s="836"/>
      <c r="D9" s="836"/>
      <c r="E9" s="836"/>
      <c r="F9" s="836"/>
      <c r="G9" s="837" t="s">
        <v>497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4.6" customHeight="1" x14ac:dyDescent="0.15">
      <c r="A10" s="646" t="s">
        <v>29</v>
      </c>
      <c r="B10" s="647"/>
      <c r="C10" s="647"/>
      <c r="D10" s="647"/>
      <c r="E10" s="647"/>
      <c r="F10" s="647"/>
      <c r="G10" s="740" t="s">
        <v>498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75" t="s">
        <v>24</v>
      </c>
      <c r="B12" s="976"/>
      <c r="C12" s="976"/>
      <c r="D12" s="976"/>
      <c r="E12" s="976"/>
      <c r="F12" s="977"/>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93</v>
      </c>
      <c r="Q13" s="644"/>
      <c r="R13" s="644"/>
      <c r="S13" s="644"/>
      <c r="T13" s="644"/>
      <c r="U13" s="644"/>
      <c r="V13" s="645"/>
      <c r="W13" s="643">
        <v>56</v>
      </c>
      <c r="X13" s="644"/>
      <c r="Y13" s="644"/>
      <c r="Z13" s="644"/>
      <c r="AA13" s="644"/>
      <c r="AB13" s="644"/>
      <c r="AC13" s="645"/>
      <c r="AD13" s="643">
        <v>51</v>
      </c>
      <c r="AE13" s="644"/>
      <c r="AF13" s="644"/>
      <c r="AG13" s="644"/>
      <c r="AH13" s="644"/>
      <c r="AI13" s="644"/>
      <c r="AJ13" s="645"/>
      <c r="AK13" s="643">
        <v>48</v>
      </c>
      <c r="AL13" s="644"/>
      <c r="AM13" s="644"/>
      <c r="AN13" s="644"/>
      <c r="AO13" s="644"/>
      <c r="AP13" s="644"/>
      <c r="AQ13" s="645"/>
      <c r="AR13" s="905" t="s">
        <v>485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t="s">
        <v>485</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t="s">
        <v>485</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93</v>
      </c>
      <c r="Q18" s="865"/>
      <c r="R18" s="865"/>
      <c r="S18" s="865"/>
      <c r="T18" s="865"/>
      <c r="U18" s="865"/>
      <c r="V18" s="866"/>
      <c r="W18" s="864">
        <f>SUM(W13:AC17)</f>
        <v>56</v>
      </c>
      <c r="X18" s="865"/>
      <c r="Y18" s="865"/>
      <c r="Z18" s="865"/>
      <c r="AA18" s="865"/>
      <c r="AB18" s="865"/>
      <c r="AC18" s="866"/>
      <c r="AD18" s="864">
        <f>SUM(AD13:AJ17)</f>
        <v>51</v>
      </c>
      <c r="AE18" s="865"/>
      <c r="AF18" s="865"/>
      <c r="AG18" s="865"/>
      <c r="AH18" s="865"/>
      <c r="AI18" s="865"/>
      <c r="AJ18" s="866"/>
      <c r="AK18" s="864">
        <f>SUM(AK13:AQ17)</f>
        <v>48</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91</v>
      </c>
      <c r="Q19" s="644"/>
      <c r="R19" s="644"/>
      <c r="S19" s="644"/>
      <c r="T19" s="644"/>
      <c r="U19" s="644"/>
      <c r="V19" s="645"/>
      <c r="W19" s="643">
        <v>56</v>
      </c>
      <c r="X19" s="644"/>
      <c r="Y19" s="644"/>
      <c r="Z19" s="644"/>
      <c r="AA19" s="644"/>
      <c r="AB19" s="644"/>
      <c r="AC19" s="645"/>
      <c r="AD19" s="643">
        <v>51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299">
        <f>IF(P18=0, "-", SUM(P19)/P18)</f>
        <v>0.978494623655914</v>
      </c>
      <c r="Q20" s="299"/>
      <c r="R20" s="299"/>
      <c r="S20" s="299"/>
      <c r="T20" s="299"/>
      <c r="U20" s="299"/>
      <c r="V20" s="299"/>
      <c r="W20" s="299">
        <f t="shared" ref="W20" si="0">IF(W18=0, "-", SUM(W19)/W18)</f>
        <v>1</v>
      </c>
      <c r="X20" s="299"/>
      <c r="Y20" s="299"/>
      <c r="Z20" s="299"/>
      <c r="AA20" s="299"/>
      <c r="AB20" s="299"/>
      <c r="AC20" s="299"/>
      <c r="AD20" s="299">
        <f t="shared" ref="AD20" si="1">IF(AD18=0, "-", SUM(AD19)/AD18)</f>
        <v>1</v>
      </c>
      <c r="AE20" s="299"/>
      <c r="AF20" s="299"/>
      <c r="AG20" s="299"/>
      <c r="AH20" s="299"/>
      <c r="AI20" s="299"/>
      <c r="AJ20" s="299"/>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78"/>
      <c r="G21" s="297" t="s">
        <v>278</v>
      </c>
      <c r="H21" s="298"/>
      <c r="I21" s="298"/>
      <c r="J21" s="298"/>
      <c r="K21" s="298"/>
      <c r="L21" s="298"/>
      <c r="M21" s="298"/>
      <c r="N21" s="298"/>
      <c r="O21" s="298"/>
      <c r="P21" s="299">
        <f>IF(P19=0, "-", SUM(P19)/SUM(P13,P14))</f>
        <v>0.978494623655914</v>
      </c>
      <c r="Q21" s="299"/>
      <c r="R21" s="299"/>
      <c r="S21" s="299"/>
      <c r="T21" s="299"/>
      <c r="U21" s="299"/>
      <c r="V21" s="299"/>
      <c r="W21" s="299">
        <f t="shared" ref="W21" si="2">IF(W19=0, "-", SUM(W19)/SUM(W13,W14))</f>
        <v>1</v>
      </c>
      <c r="X21" s="299"/>
      <c r="Y21" s="299"/>
      <c r="Z21" s="299"/>
      <c r="AA21" s="299"/>
      <c r="AB21" s="299"/>
      <c r="AC21" s="299"/>
      <c r="AD21" s="299">
        <f t="shared" ref="AD21" si="3">IF(AD19=0, "-", SUM(AD19)/SUM(AD13,AD14))</f>
        <v>1</v>
      </c>
      <c r="AE21" s="299"/>
      <c r="AF21" s="299"/>
      <c r="AG21" s="299"/>
      <c r="AH21" s="299"/>
      <c r="AI21" s="299"/>
      <c r="AJ21" s="299"/>
      <c r="AK21" s="314"/>
      <c r="AL21" s="314"/>
      <c r="AM21" s="314"/>
      <c r="AN21" s="314"/>
      <c r="AO21" s="314"/>
      <c r="AP21" s="314"/>
      <c r="AQ21" s="315"/>
      <c r="AR21" s="315"/>
      <c r="AS21" s="315"/>
      <c r="AT21" s="315"/>
      <c r="AU21" s="314"/>
      <c r="AV21" s="314"/>
      <c r="AW21" s="314"/>
      <c r="AX21" s="316"/>
    </row>
    <row r="22" spans="1:50" ht="18.75" customHeight="1" x14ac:dyDescent="0.15">
      <c r="A22" s="919" t="s">
        <v>352</v>
      </c>
      <c r="B22" s="920"/>
      <c r="C22" s="920"/>
      <c r="D22" s="920"/>
      <c r="E22" s="920"/>
      <c r="F22" s="921"/>
      <c r="G22" s="983" t="s">
        <v>258</v>
      </c>
      <c r="H22" s="206"/>
      <c r="I22" s="206"/>
      <c r="J22" s="206"/>
      <c r="K22" s="206"/>
      <c r="L22" s="206"/>
      <c r="M22" s="206"/>
      <c r="N22" s="206"/>
      <c r="O22" s="207"/>
      <c r="P22" s="928" t="s">
        <v>353</v>
      </c>
      <c r="Q22" s="206"/>
      <c r="R22" s="206"/>
      <c r="S22" s="206"/>
      <c r="T22" s="206"/>
      <c r="U22" s="206"/>
      <c r="V22" s="207"/>
      <c r="W22" s="928" t="s">
        <v>354</v>
      </c>
      <c r="X22" s="206"/>
      <c r="Y22" s="206"/>
      <c r="Z22" s="206"/>
      <c r="AA22" s="206"/>
      <c r="AB22" s="206"/>
      <c r="AC22" s="207"/>
      <c r="AD22" s="928" t="s">
        <v>257</v>
      </c>
      <c r="AE22" s="206"/>
      <c r="AF22" s="206"/>
      <c r="AG22" s="206"/>
      <c r="AH22" s="206"/>
      <c r="AI22" s="206"/>
      <c r="AJ22" s="206"/>
      <c r="AK22" s="206"/>
      <c r="AL22" s="206"/>
      <c r="AM22" s="206"/>
      <c r="AN22" s="206"/>
      <c r="AO22" s="206"/>
      <c r="AP22" s="206"/>
      <c r="AQ22" s="206"/>
      <c r="AR22" s="206"/>
      <c r="AS22" s="206"/>
      <c r="AT22" s="206"/>
      <c r="AU22" s="206"/>
      <c r="AV22" s="206"/>
      <c r="AW22" s="206"/>
      <c r="AX22" s="929"/>
    </row>
    <row r="23" spans="1:50" ht="25.5" customHeight="1" x14ac:dyDescent="0.15">
      <c r="A23" s="922"/>
      <c r="B23" s="923"/>
      <c r="C23" s="923"/>
      <c r="D23" s="923"/>
      <c r="E23" s="923"/>
      <c r="F23" s="924"/>
      <c r="G23" s="984" t="s">
        <v>486</v>
      </c>
      <c r="H23" s="985"/>
      <c r="I23" s="985"/>
      <c r="J23" s="985"/>
      <c r="K23" s="985"/>
      <c r="L23" s="985"/>
      <c r="M23" s="985"/>
      <c r="N23" s="985"/>
      <c r="O23" s="986"/>
      <c r="P23" s="905">
        <v>47</v>
      </c>
      <c r="Q23" s="906"/>
      <c r="R23" s="906"/>
      <c r="S23" s="906"/>
      <c r="T23" s="906"/>
      <c r="U23" s="906"/>
      <c r="V23" s="949"/>
      <c r="W23" s="905" t="s">
        <v>485</v>
      </c>
      <c r="X23" s="906"/>
      <c r="Y23" s="906"/>
      <c r="Z23" s="906"/>
      <c r="AA23" s="906"/>
      <c r="AB23" s="906"/>
      <c r="AC23" s="949"/>
      <c r="AD23" s="930"/>
      <c r="AE23" s="931"/>
      <c r="AF23" s="931"/>
      <c r="AG23" s="931"/>
      <c r="AH23" s="931"/>
      <c r="AI23" s="931"/>
      <c r="AJ23" s="931"/>
      <c r="AK23" s="931"/>
      <c r="AL23" s="931"/>
      <c r="AM23" s="931"/>
      <c r="AN23" s="931"/>
      <c r="AO23" s="931"/>
      <c r="AP23" s="931"/>
      <c r="AQ23" s="931"/>
      <c r="AR23" s="931"/>
      <c r="AS23" s="931"/>
      <c r="AT23" s="931"/>
      <c r="AU23" s="931"/>
      <c r="AV23" s="931"/>
      <c r="AW23" s="931"/>
      <c r="AX23" s="932"/>
    </row>
    <row r="24" spans="1:50" ht="25.5" customHeight="1" x14ac:dyDescent="0.15">
      <c r="A24" s="922"/>
      <c r="B24" s="923"/>
      <c r="C24" s="923"/>
      <c r="D24" s="923"/>
      <c r="E24" s="923"/>
      <c r="F24" s="924"/>
      <c r="G24" s="946" t="s">
        <v>487</v>
      </c>
      <c r="H24" s="947"/>
      <c r="I24" s="947"/>
      <c r="J24" s="947"/>
      <c r="K24" s="947"/>
      <c r="L24" s="947"/>
      <c r="M24" s="947"/>
      <c r="N24" s="947"/>
      <c r="O24" s="948"/>
      <c r="P24" s="643">
        <v>1</v>
      </c>
      <c r="Q24" s="644"/>
      <c r="R24" s="644"/>
      <c r="S24" s="644"/>
      <c r="T24" s="644"/>
      <c r="U24" s="644"/>
      <c r="V24" s="645"/>
      <c r="W24" s="643" t="s">
        <v>485</v>
      </c>
      <c r="X24" s="644"/>
      <c r="Y24" s="644"/>
      <c r="Z24" s="644"/>
      <c r="AA24" s="644"/>
      <c r="AB24" s="644"/>
      <c r="AC24" s="645"/>
      <c r="AD24" s="933"/>
      <c r="AE24" s="934"/>
      <c r="AF24" s="934"/>
      <c r="AG24" s="934"/>
      <c r="AH24" s="934"/>
      <c r="AI24" s="934"/>
      <c r="AJ24" s="934"/>
      <c r="AK24" s="934"/>
      <c r="AL24" s="934"/>
      <c r="AM24" s="934"/>
      <c r="AN24" s="934"/>
      <c r="AO24" s="934"/>
      <c r="AP24" s="934"/>
      <c r="AQ24" s="934"/>
      <c r="AR24" s="934"/>
      <c r="AS24" s="934"/>
      <c r="AT24" s="934"/>
      <c r="AU24" s="934"/>
      <c r="AV24" s="934"/>
      <c r="AW24" s="934"/>
      <c r="AX24" s="935"/>
    </row>
    <row r="25" spans="1:50" ht="25.5" customHeight="1" x14ac:dyDescent="0.15">
      <c r="A25" s="922"/>
      <c r="B25" s="923"/>
      <c r="C25" s="923"/>
      <c r="D25" s="923"/>
      <c r="E25" s="923"/>
      <c r="F25" s="924"/>
      <c r="G25" s="946" t="s">
        <v>488</v>
      </c>
      <c r="H25" s="947"/>
      <c r="I25" s="947"/>
      <c r="J25" s="947"/>
      <c r="K25" s="947"/>
      <c r="L25" s="947"/>
      <c r="M25" s="947"/>
      <c r="N25" s="947"/>
      <c r="O25" s="948"/>
      <c r="P25" s="643">
        <v>0</v>
      </c>
      <c r="Q25" s="644"/>
      <c r="R25" s="644"/>
      <c r="S25" s="644"/>
      <c r="T25" s="644"/>
      <c r="U25" s="644"/>
      <c r="V25" s="645"/>
      <c r="W25" s="643" t="s">
        <v>485</v>
      </c>
      <c r="X25" s="644"/>
      <c r="Y25" s="644"/>
      <c r="Z25" s="644"/>
      <c r="AA25" s="644"/>
      <c r="AB25" s="644"/>
      <c r="AC25" s="645"/>
      <c r="AD25" s="933"/>
      <c r="AE25" s="934"/>
      <c r="AF25" s="934"/>
      <c r="AG25" s="934"/>
      <c r="AH25" s="934"/>
      <c r="AI25" s="934"/>
      <c r="AJ25" s="934"/>
      <c r="AK25" s="934"/>
      <c r="AL25" s="934"/>
      <c r="AM25" s="934"/>
      <c r="AN25" s="934"/>
      <c r="AO25" s="934"/>
      <c r="AP25" s="934"/>
      <c r="AQ25" s="934"/>
      <c r="AR25" s="934"/>
      <c r="AS25" s="934"/>
      <c r="AT25" s="934"/>
      <c r="AU25" s="934"/>
      <c r="AV25" s="934"/>
      <c r="AW25" s="934"/>
      <c r="AX25" s="935"/>
    </row>
    <row r="26" spans="1:50" ht="25.5" customHeight="1" x14ac:dyDescent="0.15">
      <c r="A26" s="922"/>
      <c r="B26" s="923"/>
      <c r="C26" s="923"/>
      <c r="D26" s="923"/>
      <c r="E26" s="923"/>
      <c r="F26" s="924"/>
      <c r="G26" s="946" t="s">
        <v>489</v>
      </c>
      <c r="H26" s="947"/>
      <c r="I26" s="947"/>
      <c r="J26" s="947"/>
      <c r="K26" s="947"/>
      <c r="L26" s="947"/>
      <c r="M26" s="947"/>
      <c r="N26" s="947"/>
      <c r="O26" s="948"/>
      <c r="P26" s="643">
        <v>0</v>
      </c>
      <c r="Q26" s="644"/>
      <c r="R26" s="644"/>
      <c r="S26" s="644"/>
      <c r="T26" s="644"/>
      <c r="U26" s="644"/>
      <c r="V26" s="645"/>
      <c r="W26" s="643" t="s">
        <v>485</v>
      </c>
      <c r="X26" s="644"/>
      <c r="Y26" s="644"/>
      <c r="Z26" s="644"/>
      <c r="AA26" s="644"/>
      <c r="AB26" s="644"/>
      <c r="AC26" s="645"/>
      <c r="AD26" s="933"/>
      <c r="AE26" s="934"/>
      <c r="AF26" s="934"/>
      <c r="AG26" s="934"/>
      <c r="AH26" s="934"/>
      <c r="AI26" s="934"/>
      <c r="AJ26" s="934"/>
      <c r="AK26" s="934"/>
      <c r="AL26" s="934"/>
      <c r="AM26" s="934"/>
      <c r="AN26" s="934"/>
      <c r="AO26" s="934"/>
      <c r="AP26" s="934"/>
      <c r="AQ26" s="934"/>
      <c r="AR26" s="934"/>
      <c r="AS26" s="934"/>
      <c r="AT26" s="934"/>
      <c r="AU26" s="934"/>
      <c r="AV26" s="934"/>
      <c r="AW26" s="934"/>
      <c r="AX26" s="935"/>
    </row>
    <row r="27" spans="1:50" ht="25.5" hidden="1" customHeight="1" x14ac:dyDescent="0.15">
      <c r="A27" s="922"/>
      <c r="B27" s="923"/>
      <c r="C27" s="923"/>
      <c r="D27" s="923"/>
      <c r="E27" s="923"/>
      <c r="F27" s="924"/>
      <c r="G27" s="946"/>
      <c r="H27" s="947"/>
      <c r="I27" s="947"/>
      <c r="J27" s="947"/>
      <c r="K27" s="947"/>
      <c r="L27" s="947"/>
      <c r="M27" s="947"/>
      <c r="N27" s="947"/>
      <c r="O27" s="948"/>
      <c r="P27" s="643"/>
      <c r="Q27" s="644"/>
      <c r="R27" s="644"/>
      <c r="S27" s="644"/>
      <c r="T27" s="644"/>
      <c r="U27" s="644"/>
      <c r="V27" s="645"/>
      <c r="W27" s="643"/>
      <c r="X27" s="644"/>
      <c r="Y27" s="644"/>
      <c r="Z27" s="644"/>
      <c r="AA27" s="644"/>
      <c r="AB27" s="644"/>
      <c r="AC27" s="645"/>
      <c r="AD27" s="933"/>
      <c r="AE27" s="934"/>
      <c r="AF27" s="934"/>
      <c r="AG27" s="934"/>
      <c r="AH27" s="934"/>
      <c r="AI27" s="934"/>
      <c r="AJ27" s="934"/>
      <c r="AK27" s="934"/>
      <c r="AL27" s="934"/>
      <c r="AM27" s="934"/>
      <c r="AN27" s="934"/>
      <c r="AO27" s="934"/>
      <c r="AP27" s="934"/>
      <c r="AQ27" s="934"/>
      <c r="AR27" s="934"/>
      <c r="AS27" s="934"/>
      <c r="AT27" s="934"/>
      <c r="AU27" s="934"/>
      <c r="AV27" s="934"/>
      <c r="AW27" s="934"/>
      <c r="AX27" s="935"/>
    </row>
    <row r="28" spans="1:50" ht="25.5" hidden="1" customHeight="1" x14ac:dyDescent="0.15">
      <c r="A28" s="922"/>
      <c r="B28" s="923"/>
      <c r="C28" s="923"/>
      <c r="D28" s="923"/>
      <c r="E28" s="923"/>
      <c r="F28" s="924"/>
      <c r="G28" s="950" t="s">
        <v>262</v>
      </c>
      <c r="H28" s="951"/>
      <c r="I28" s="951"/>
      <c r="J28" s="951"/>
      <c r="K28" s="951"/>
      <c r="L28" s="951"/>
      <c r="M28" s="951"/>
      <c r="N28" s="951"/>
      <c r="O28" s="952"/>
      <c r="P28" s="864">
        <f>P29-SUM(P23:P27)</f>
        <v>0</v>
      </c>
      <c r="Q28" s="865"/>
      <c r="R28" s="865"/>
      <c r="S28" s="865"/>
      <c r="T28" s="865"/>
      <c r="U28" s="865"/>
      <c r="V28" s="866"/>
      <c r="W28" s="864" t="e">
        <f>W29-SUM(W23:W27)</f>
        <v>#VALUE!</v>
      </c>
      <c r="X28" s="865"/>
      <c r="Y28" s="865"/>
      <c r="Z28" s="865"/>
      <c r="AA28" s="865"/>
      <c r="AB28" s="865"/>
      <c r="AC28" s="866"/>
      <c r="AD28" s="933"/>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ht="25.5" customHeight="1" thickBot="1" x14ac:dyDescent="0.2">
      <c r="A29" s="925"/>
      <c r="B29" s="926"/>
      <c r="C29" s="926"/>
      <c r="D29" s="926"/>
      <c r="E29" s="926"/>
      <c r="F29" s="927"/>
      <c r="G29" s="953" t="s">
        <v>259</v>
      </c>
      <c r="H29" s="954"/>
      <c r="I29" s="954"/>
      <c r="J29" s="954"/>
      <c r="K29" s="954"/>
      <c r="L29" s="954"/>
      <c r="M29" s="954"/>
      <c r="N29" s="954"/>
      <c r="O29" s="955"/>
      <c r="P29" s="643">
        <f>AK13</f>
        <v>48</v>
      </c>
      <c r="Q29" s="644"/>
      <c r="R29" s="644"/>
      <c r="S29" s="644"/>
      <c r="T29" s="644"/>
      <c r="U29" s="644"/>
      <c r="V29" s="645"/>
      <c r="W29" s="961" t="str">
        <f>AR13</f>
        <v>-</v>
      </c>
      <c r="X29" s="962"/>
      <c r="Y29" s="962"/>
      <c r="Z29" s="962"/>
      <c r="AA29" s="962"/>
      <c r="AB29" s="962"/>
      <c r="AC29" s="963"/>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2</v>
      </c>
      <c r="AV31" s="184"/>
      <c r="AW31" s="384" t="s">
        <v>177</v>
      </c>
      <c r="AX31" s="385"/>
    </row>
    <row r="32" spans="1:50" ht="29.45" customHeight="1" x14ac:dyDescent="0.15">
      <c r="A32" s="389"/>
      <c r="B32" s="387"/>
      <c r="C32" s="387"/>
      <c r="D32" s="387"/>
      <c r="E32" s="387"/>
      <c r="F32" s="388"/>
      <c r="G32" s="550" t="s">
        <v>499</v>
      </c>
      <c r="H32" s="551"/>
      <c r="I32" s="551"/>
      <c r="J32" s="551"/>
      <c r="K32" s="551"/>
      <c r="L32" s="551"/>
      <c r="M32" s="551"/>
      <c r="N32" s="551"/>
      <c r="O32" s="552"/>
      <c r="P32" s="90" t="s">
        <v>500</v>
      </c>
      <c r="Q32" s="90"/>
      <c r="R32" s="90"/>
      <c r="S32" s="90"/>
      <c r="T32" s="90"/>
      <c r="U32" s="90"/>
      <c r="V32" s="90"/>
      <c r="W32" s="90"/>
      <c r="X32" s="91"/>
      <c r="Y32" s="460" t="s">
        <v>12</v>
      </c>
      <c r="Z32" s="520"/>
      <c r="AA32" s="521"/>
      <c r="AB32" s="450" t="s">
        <v>485</v>
      </c>
      <c r="AC32" s="450"/>
      <c r="AD32" s="450"/>
      <c r="AE32" s="202">
        <v>13</v>
      </c>
      <c r="AF32" s="203"/>
      <c r="AG32" s="203"/>
      <c r="AH32" s="203"/>
      <c r="AI32" s="202">
        <v>19</v>
      </c>
      <c r="AJ32" s="203"/>
      <c r="AK32" s="203"/>
      <c r="AL32" s="203"/>
      <c r="AM32" s="202">
        <v>11</v>
      </c>
      <c r="AN32" s="203"/>
      <c r="AO32" s="203"/>
      <c r="AP32" s="203"/>
      <c r="AQ32" s="326" t="s">
        <v>485</v>
      </c>
      <c r="AR32" s="192"/>
      <c r="AS32" s="192"/>
      <c r="AT32" s="327"/>
      <c r="AU32" s="203"/>
      <c r="AV32" s="203"/>
      <c r="AW32" s="203"/>
      <c r="AX32" s="205"/>
    </row>
    <row r="33" spans="1:50" ht="29.4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485</v>
      </c>
      <c r="AC33" s="512"/>
      <c r="AD33" s="512"/>
      <c r="AE33" s="202">
        <v>13</v>
      </c>
      <c r="AF33" s="203"/>
      <c r="AG33" s="203"/>
      <c r="AH33" s="203"/>
      <c r="AI33" s="202">
        <v>19</v>
      </c>
      <c r="AJ33" s="203"/>
      <c r="AK33" s="203"/>
      <c r="AL33" s="203"/>
      <c r="AM33" s="202">
        <v>11</v>
      </c>
      <c r="AN33" s="203"/>
      <c r="AO33" s="203"/>
      <c r="AP33" s="203"/>
      <c r="AQ33" s="326" t="s">
        <v>485</v>
      </c>
      <c r="AR33" s="192"/>
      <c r="AS33" s="192"/>
      <c r="AT33" s="327"/>
      <c r="AU33" s="203">
        <v>50</v>
      </c>
      <c r="AV33" s="203"/>
      <c r="AW33" s="203"/>
      <c r="AX33" s="205"/>
    </row>
    <row r="34" spans="1:50" ht="29.4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485</v>
      </c>
      <c r="AR34" s="192"/>
      <c r="AS34" s="192"/>
      <c r="AT34" s="327"/>
      <c r="AU34" s="203"/>
      <c r="AV34" s="203"/>
      <c r="AW34" s="203"/>
      <c r="AX34" s="205"/>
    </row>
    <row r="35" spans="1:50" ht="23.25" customHeight="1" x14ac:dyDescent="0.15">
      <c r="A35" s="210" t="s">
        <v>304</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88"/>
      <c r="I70" s="288"/>
      <c r="J70" s="288"/>
      <c r="K70" s="288"/>
      <c r="L70" s="288"/>
      <c r="M70" s="288"/>
      <c r="N70" s="288"/>
      <c r="O70" s="288"/>
      <c r="P70" s="288"/>
      <c r="Q70" s="288"/>
      <c r="R70" s="288"/>
      <c r="S70" s="288"/>
      <c r="T70" s="288"/>
      <c r="U70" s="288"/>
      <c r="V70" s="288"/>
      <c r="W70" s="291" t="s">
        <v>293</v>
      </c>
      <c r="X70" s="292"/>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89"/>
      <c r="I71" s="289"/>
      <c r="J71" s="289"/>
      <c r="K71" s="289"/>
      <c r="L71" s="289"/>
      <c r="M71" s="289"/>
      <c r="N71" s="289"/>
      <c r="O71" s="289"/>
      <c r="P71" s="289"/>
      <c r="Q71" s="289"/>
      <c r="R71" s="289"/>
      <c r="S71" s="289"/>
      <c r="T71" s="289"/>
      <c r="U71" s="289"/>
      <c r="V71" s="289"/>
      <c r="W71" s="293"/>
      <c r="X71" s="294"/>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0"/>
      <c r="I72" s="290"/>
      <c r="J72" s="290"/>
      <c r="K72" s="290"/>
      <c r="L72" s="290"/>
      <c r="M72" s="290"/>
      <c r="N72" s="290"/>
      <c r="O72" s="290"/>
      <c r="P72" s="290"/>
      <c r="Q72" s="290"/>
      <c r="R72" s="290"/>
      <c r="S72" s="290"/>
      <c r="T72" s="290"/>
      <c r="U72" s="290"/>
      <c r="V72" s="290"/>
      <c r="W72" s="295"/>
      <c r="X72" s="296"/>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9"/>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1" t="s">
        <v>356</v>
      </c>
      <c r="AR100" s="302"/>
      <c r="AS100" s="302"/>
      <c r="AT100" s="303"/>
      <c r="AU100" s="301" t="s">
        <v>357</v>
      </c>
      <c r="AV100" s="302"/>
      <c r="AW100" s="302"/>
      <c r="AX100" s="304"/>
    </row>
    <row r="101" spans="1:60" ht="23.25" customHeight="1" x14ac:dyDescent="0.15">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1" t="s">
        <v>54</v>
      </c>
      <c r="Z101" s="532"/>
      <c r="AA101" s="533"/>
      <c r="AB101" s="450" t="s">
        <v>485</v>
      </c>
      <c r="AC101" s="450"/>
      <c r="AD101" s="450"/>
      <c r="AE101" s="202">
        <v>1</v>
      </c>
      <c r="AF101" s="203"/>
      <c r="AG101" s="203"/>
      <c r="AH101" s="204"/>
      <c r="AI101" s="202">
        <v>1</v>
      </c>
      <c r="AJ101" s="203"/>
      <c r="AK101" s="203"/>
      <c r="AL101" s="204"/>
      <c r="AM101" s="202">
        <v>5</v>
      </c>
      <c r="AN101" s="203"/>
      <c r="AO101" s="203"/>
      <c r="AP101" s="204"/>
      <c r="AQ101" s="202"/>
      <c r="AR101" s="203"/>
      <c r="AS101" s="203"/>
      <c r="AT101" s="204"/>
      <c r="AU101" s="202" t="s">
        <v>485</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485</v>
      </c>
      <c r="AC102" s="450"/>
      <c r="AD102" s="450"/>
      <c r="AE102" s="407">
        <v>1</v>
      </c>
      <c r="AF102" s="407"/>
      <c r="AG102" s="407"/>
      <c r="AH102" s="407"/>
      <c r="AI102" s="407">
        <v>3</v>
      </c>
      <c r="AJ102" s="407"/>
      <c r="AK102" s="407"/>
      <c r="AL102" s="407"/>
      <c r="AM102" s="407">
        <v>5</v>
      </c>
      <c r="AN102" s="407"/>
      <c r="AO102" s="407"/>
      <c r="AP102" s="407"/>
      <c r="AQ102" s="257">
        <v>8</v>
      </c>
      <c r="AR102" s="258"/>
      <c r="AS102" s="258"/>
      <c r="AT102" s="300"/>
      <c r="AU102" s="257" t="s">
        <v>485</v>
      </c>
      <c r="AV102" s="258"/>
      <c r="AW102" s="258"/>
      <c r="AX102" s="300"/>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5"/>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0"/>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5"/>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0"/>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5"/>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0"/>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5"/>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524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525</v>
      </c>
      <c r="AC116" s="452"/>
      <c r="AD116" s="453"/>
      <c r="AE116" s="407">
        <v>91</v>
      </c>
      <c r="AF116" s="407"/>
      <c r="AG116" s="407"/>
      <c r="AH116" s="407"/>
      <c r="AI116" s="407">
        <v>56</v>
      </c>
      <c r="AJ116" s="407"/>
      <c r="AK116" s="407"/>
      <c r="AL116" s="407"/>
      <c r="AM116" s="407">
        <v>10</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502</v>
      </c>
      <c r="AF117" s="540"/>
      <c r="AG117" s="540"/>
      <c r="AH117" s="540"/>
      <c r="AI117" s="540" t="s">
        <v>503</v>
      </c>
      <c r="AJ117" s="540"/>
      <c r="AK117" s="540"/>
      <c r="AL117" s="540"/>
      <c r="AM117" s="540" t="s">
        <v>526</v>
      </c>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552</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v>96.8</v>
      </c>
      <c r="AF134" s="192"/>
      <c r="AG134" s="192"/>
      <c r="AH134" s="192"/>
      <c r="AI134" s="191">
        <v>96.3</v>
      </c>
      <c r="AJ134" s="192"/>
      <c r="AK134" s="192"/>
      <c r="AL134" s="192"/>
      <c r="AM134" s="191">
        <v>96.2</v>
      </c>
      <c r="AN134" s="192"/>
      <c r="AO134" s="192"/>
      <c r="AP134" s="192"/>
      <c r="AQ134" s="191" t="s">
        <v>485</v>
      </c>
      <c r="AR134" s="192"/>
      <c r="AS134" s="192"/>
      <c r="AT134" s="192"/>
      <c r="AU134" s="191"/>
      <c r="AV134" s="192"/>
      <c r="AW134" s="192"/>
      <c r="AX134" s="193"/>
    </row>
    <row r="135" spans="1:50" ht="39.6"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v>90</v>
      </c>
      <c r="AF135" s="192"/>
      <c r="AG135" s="192"/>
      <c r="AH135" s="192"/>
      <c r="AI135" s="191">
        <v>90</v>
      </c>
      <c r="AJ135" s="192"/>
      <c r="AK135" s="192"/>
      <c r="AL135" s="192"/>
      <c r="AM135" s="191">
        <v>90</v>
      </c>
      <c r="AN135" s="192"/>
      <c r="AO135" s="192"/>
      <c r="AP135" s="192"/>
      <c r="AQ135" s="191" t="s">
        <v>485</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9.15000000000000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527</v>
      </c>
      <c r="AH702" s="372"/>
      <c r="AI702" s="372"/>
      <c r="AJ702" s="372"/>
      <c r="AK702" s="372"/>
      <c r="AL702" s="372"/>
      <c r="AM702" s="372"/>
      <c r="AN702" s="372"/>
      <c r="AO702" s="372"/>
      <c r="AP702" s="372"/>
      <c r="AQ702" s="372"/>
      <c r="AR702" s="372"/>
      <c r="AS702" s="372"/>
      <c r="AT702" s="372"/>
      <c r="AU702" s="372"/>
      <c r="AV702" s="372"/>
      <c r="AW702" s="372"/>
      <c r="AX702" s="373"/>
    </row>
    <row r="703" spans="1:50" ht="79.15000000000000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528</v>
      </c>
      <c r="AH703" s="87"/>
      <c r="AI703" s="87"/>
      <c r="AJ703" s="87"/>
      <c r="AK703" s="87"/>
      <c r="AL703" s="87"/>
      <c r="AM703" s="87"/>
      <c r="AN703" s="87"/>
      <c r="AO703" s="87"/>
      <c r="AP703" s="87"/>
      <c r="AQ703" s="87"/>
      <c r="AR703" s="87"/>
      <c r="AS703" s="87"/>
      <c r="AT703" s="87"/>
      <c r="AU703" s="87"/>
      <c r="AV703" s="87"/>
      <c r="AW703" s="87"/>
      <c r="AX703" s="88"/>
    </row>
    <row r="704" spans="1:50" ht="79.15000000000000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529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0" t="s">
        <v>530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531</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532</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541</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82.1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533</v>
      </c>
      <c r="AH709" s="87"/>
      <c r="AI709" s="87"/>
      <c r="AJ709" s="87"/>
      <c r="AK709" s="87"/>
      <c r="AL709" s="87"/>
      <c r="AM709" s="87"/>
      <c r="AN709" s="87"/>
      <c r="AO709" s="87"/>
      <c r="AP709" s="87"/>
      <c r="AQ709" s="87"/>
      <c r="AR709" s="87"/>
      <c r="AS709" s="87"/>
      <c r="AT709" s="87"/>
      <c r="AU709" s="87"/>
      <c r="AV709" s="87"/>
      <c r="AW709" s="87"/>
      <c r="AX709" s="88"/>
    </row>
    <row r="710" spans="1:50" ht="71.4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484</v>
      </c>
      <c r="AE710" s="313"/>
      <c r="AF710" s="313"/>
      <c r="AG710" s="86" t="s">
        <v>534</v>
      </c>
      <c r="AH710" s="87"/>
      <c r="AI710" s="87"/>
      <c r="AJ710" s="87"/>
      <c r="AK710" s="87"/>
      <c r="AL710" s="87"/>
      <c r="AM710" s="87"/>
      <c r="AN710" s="87"/>
      <c r="AO710" s="87"/>
      <c r="AP710" s="87"/>
      <c r="AQ710" s="87"/>
      <c r="AR710" s="87"/>
      <c r="AS710" s="87"/>
      <c r="AT710" s="87"/>
      <c r="AU710" s="87"/>
      <c r="AV710" s="87"/>
      <c r="AW710" s="87"/>
      <c r="AX710" s="88"/>
    </row>
    <row r="711" spans="1:50" ht="112.1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535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541</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80" t="s">
        <v>272</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12" t="s">
        <v>541</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536</v>
      </c>
      <c r="AH714" s="723"/>
      <c r="AI714" s="723"/>
      <c r="AJ714" s="723"/>
      <c r="AK714" s="723"/>
      <c r="AL714" s="723"/>
      <c r="AM714" s="723"/>
      <c r="AN714" s="723"/>
      <c r="AO714" s="723"/>
      <c r="AP714" s="723"/>
      <c r="AQ714" s="723"/>
      <c r="AR714" s="723"/>
      <c r="AS714" s="723"/>
      <c r="AT714" s="723"/>
      <c r="AU714" s="723"/>
      <c r="AV714" s="723"/>
      <c r="AW714" s="723"/>
      <c r="AX714" s="724"/>
    </row>
    <row r="715" spans="1:50" ht="58.9"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537</v>
      </c>
      <c r="AH715" s="729"/>
      <c r="AI715" s="729"/>
      <c r="AJ715" s="729"/>
      <c r="AK715" s="729"/>
      <c r="AL715" s="729"/>
      <c r="AM715" s="729"/>
      <c r="AN715" s="729"/>
      <c r="AO715" s="729"/>
      <c r="AP715" s="729"/>
      <c r="AQ715" s="729"/>
      <c r="AR715" s="729"/>
      <c r="AS715" s="729"/>
      <c r="AT715" s="729"/>
      <c r="AU715" s="729"/>
      <c r="AV715" s="729"/>
      <c r="AW715" s="729"/>
      <c r="AX715" s="730"/>
    </row>
    <row r="716" spans="1:50" ht="129"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538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539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540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t="s">
        <v>545</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3" t="s">
        <v>264</v>
      </c>
      <c r="D720" s="281"/>
      <c r="E720" s="281"/>
      <c r="F720" s="284"/>
      <c r="G720" s="280" t="s">
        <v>265</v>
      </c>
      <c r="H720" s="281"/>
      <c r="I720" s="281"/>
      <c r="J720" s="281"/>
      <c r="K720" s="281"/>
      <c r="L720" s="281"/>
      <c r="M720" s="281"/>
      <c r="N720" s="280" t="s">
        <v>268</v>
      </c>
      <c r="O720" s="281"/>
      <c r="P720" s="281"/>
      <c r="Q720" s="281"/>
      <c r="R720" s="281"/>
      <c r="S720" s="281"/>
      <c r="T720" s="281"/>
      <c r="U720" s="281"/>
      <c r="V720" s="281"/>
      <c r="W720" s="281"/>
      <c r="X720" s="281"/>
      <c r="Y720" s="281"/>
      <c r="Z720" s="281"/>
      <c r="AA720" s="281"/>
      <c r="AB720" s="281"/>
      <c r="AC720" s="281"/>
      <c r="AD720" s="281"/>
      <c r="AE720" s="281"/>
      <c r="AF720" s="282"/>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306" t="s">
        <v>481</v>
      </c>
      <c r="D721" s="307"/>
      <c r="E721" s="307"/>
      <c r="F721" s="308"/>
      <c r="G721" s="271"/>
      <c r="H721" s="272"/>
      <c r="I721" s="68" t="str">
        <f>IF(OR(G721="　", G721=""), "", "-")</f>
        <v/>
      </c>
      <c r="J721" s="275">
        <v>465</v>
      </c>
      <c r="K721" s="275"/>
      <c r="L721" s="68" t="str">
        <f>IF(M721="","","-")</f>
        <v/>
      </c>
      <c r="M721" s="69"/>
      <c r="N721" s="285" t="s">
        <v>544</v>
      </c>
      <c r="O721" s="286"/>
      <c r="P721" s="286"/>
      <c r="Q721" s="286"/>
      <c r="R721" s="286"/>
      <c r="S721" s="286"/>
      <c r="T721" s="286"/>
      <c r="U721" s="286"/>
      <c r="V721" s="286"/>
      <c r="W721" s="286"/>
      <c r="X721" s="286"/>
      <c r="Y721" s="286"/>
      <c r="Z721" s="286"/>
      <c r="AA721" s="286"/>
      <c r="AB721" s="286"/>
      <c r="AC721" s="286"/>
      <c r="AD721" s="286"/>
      <c r="AE721" s="286"/>
      <c r="AF721" s="287"/>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306"/>
      <c r="D722" s="307"/>
      <c r="E722" s="307"/>
      <c r="F722" s="308"/>
      <c r="G722" s="271"/>
      <c r="H722" s="272"/>
      <c r="I722" s="68" t="str">
        <f t="shared" ref="I722:I725" si="4">IF(OR(G722="　", G722=""), "", "-")</f>
        <v/>
      </c>
      <c r="J722" s="275"/>
      <c r="K722" s="275"/>
      <c r="L722" s="68" t="str">
        <f t="shared" ref="L722:L725" si="5">IF(M722="","","-")</f>
        <v/>
      </c>
      <c r="M722" s="69"/>
      <c r="N722" s="285"/>
      <c r="O722" s="286"/>
      <c r="P722" s="286"/>
      <c r="Q722" s="286"/>
      <c r="R722" s="286"/>
      <c r="S722" s="286"/>
      <c r="T722" s="286"/>
      <c r="U722" s="286"/>
      <c r="V722" s="286"/>
      <c r="W722" s="286"/>
      <c r="X722" s="286"/>
      <c r="Y722" s="286"/>
      <c r="Z722" s="286"/>
      <c r="AA722" s="286"/>
      <c r="AB722" s="286"/>
      <c r="AC722" s="286"/>
      <c r="AD722" s="286"/>
      <c r="AE722" s="286"/>
      <c r="AF722" s="287"/>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306"/>
      <c r="D723" s="307"/>
      <c r="E723" s="307"/>
      <c r="F723" s="308"/>
      <c r="G723" s="271"/>
      <c r="H723" s="272"/>
      <c r="I723" s="68" t="str">
        <f t="shared" si="4"/>
        <v/>
      </c>
      <c r="J723" s="275"/>
      <c r="K723" s="275"/>
      <c r="L723" s="68" t="str">
        <f t="shared" si="5"/>
        <v/>
      </c>
      <c r="M723" s="69"/>
      <c r="N723" s="285"/>
      <c r="O723" s="286"/>
      <c r="P723" s="286"/>
      <c r="Q723" s="286"/>
      <c r="R723" s="286"/>
      <c r="S723" s="286"/>
      <c r="T723" s="286"/>
      <c r="U723" s="286"/>
      <c r="V723" s="286"/>
      <c r="W723" s="286"/>
      <c r="X723" s="286"/>
      <c r="Y723" s="286"/>
      <c r="Z723" s="286"/>
      <c r="AA723" s="286"/>
      <c r="AB723" s="286"/>
      <c r="AC723" s="286"/>
      <c r="AD723" s="286"/>
      <c r="AE723" s="286"/>
      <c r="AF723" s="287"/>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306"/>
      <c r="D724" s="307"/>
      <c r="E724" s="307"/>
      <c r="F724" s="308"/>
      <c r="G724" s="271"/>
      <c r="H724" s="272"/>
      <c r="I724" s="68" t="str">
        <f t="shared" si="4"/>
        <v/>
      </c>
      <c r="J724" s="275"/>
      <c r="K724" s="275"/>
      <c r="L724" s="68" t="str">
        <f t="shared" si="5"/>
        <v/>
      </c>
      <c r="M724" s="69"/>
      <c r="N724" s="285"/>
      <c r="O724" s="286"/>
      <c r="P724" s="286"/>
      <c r="Q724" s="286"/>
      <c r="R724" s="286"/>
      <c r="S724" s="286"/>
      <c r="T724" s="286"/>
      <c r="U724" s="286"/>
      <c r="V724" s="286"/>
      <c r="W724" s="286"/>
      <c r="X724" s="286"/>
      <c r="Y724" s="286"/>
      <c r="Z724" s="286"/>
      <c r="AA724" s="286"/>
      <c r="AB724" s="286"/>
      <c r="AC724" s="286"/>
      <c r="AD724" s="286"/>
      <c r="AE724" s="286"/>
      <c r="AF724" s="287"/>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542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543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100.5" customHeight="1" thickBot="1" x14ac:dyDescent="0.2">
      <c r="A729" s="620" t="s">
        <v>547</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548</v>
      </c>
      <c r="B731" s="786"/>
      <c r="C731" s="786"/>
      <c r="D731" s="786"/>
      <c r="E731" s="787"/>
      <c r="F731" s="715" t="s">
        <v>549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551</v>
      </c>
      <c r="B733" s="660"/>
      <c r="C733" s="660"/>
      <c r="D733" s="660"/>
      <c r="E733" s="661"/>
      <c r="F733" s="623" t="s">
        <v>550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68" t="s">
        <v>327</v>
      </c>
      <c r="B737" s="195"/>
      <c r="C737" s="195"/>
      <c r="D737" s="196"/>
      <c r="E737" s="969"/>
      <c r="F737" s="969"/>
      <c r="G737" s="969"/>
      <c r="H737" s="969"/>
      <c r="I737" s="969"/>
      <c r="J737" s="969"/>
      <c r="K737" s="969"/>
      <c r="L737" s="969"/>
      <c r="M737" s="969"/>
      <c r="N737" s="351" t="s">
        <v>322</v>
      </c>
      <c r="O737" s="351"/>
      <c r="P737" s="351"/>
      <c r="Q737" s="351"/>
      <c r="R737" s="969"/>
      <c r="S737" s="969"/>
      <c r="T737" s="969"/>
      <c r="U737" s="969"/>
      <c r="V737" s="969"/>
      <c r="W737" s="969"/>
      <c r="X737" s="969"/>
      <c r="Y737" s="969"/>
      <c r="Z737" s="969"/>
      <c r="AA737" s="351" t="s">
        <v>321</v>
      </c>
      <c r="AB737" s="351"/>
      <c r="AC737" s="351"/>
      <c r="AD737" s="351"/>
      <c r="AE737" s="969"/>
      <c r="AF737" s="969"/>
      <c r="AG737" s="969"/>
      <c r="AH737" s="969"/>
      <c r="AI737" s="969"/>
      <c r="AJ737" s="969"/>
      <c r="AK737" s="969"/>
      <c r="AL737" s="969"/>
      <c r="AM737" s="969"/>
      <c r="AN737" s="351" t="s">
        <v>320</v>
      </c>
      <c r="AO737" s="351"/>
      <c r="AP737" s="351"/>
      <c r="AQ737" s="351"/>
      <c r="AR737" s="938"/>
      <c r="AS737" s="939"/>
      <c r="AT737" s="939"/>
      <c r="AU737" s="939"/>
      <c r="AV737" s="939"/>
      <c r="AW737" s="939"/>
      <c r="AX737" s="940"/>
      <c r="AY737" s="74"/>
      <c r="AZ737" s="74"/>
    </row>
    <row r="738" spans="1:52" ht="24.75" customHeight="1" x14ac:dyDescent="0.15">
      <c r="A738" s="968" t="s">
        <v>319</v>
      </c>
      <c r="B738" s="195"/>
      <c r="C738" s="195"/>
      <c r="D738" s="196"/>
      <c r="E738" s="969"/>
      <c r="F738" s="969"/>
      <c r="G738" s="969"/>
      <c r="H738" s="969"/>
      <c r="I738" s="969"/>
      <c r="J738" s="969"/>
      <c r="K738" s="969"/>
      <c r="L738" s="969"/>
      <c r="M738" s="969"/>
      <c r="N738" s="351" t="s">
        <v>318</v>
      </c>
      <c r="O738" s="351"/>
      <c r="P738" s="351"/>
      <c r="Q738" s="351"/>
      <c r="R738" s="969"/>
      <c r="S738" s="969"/>
      <c r="T738" s="969"/>
      <c r="U738" s="969"/>
      <c r="V738" s="969"/>
      <c r="W738" s="969"/>
      <c r="X738" s="969"/>
      <c r="Y738" s="969"/>
      <c r="Z738" s="969"/>
      <c r="AA738" s="351" t="s">
        <v>317</v>
      </c>
      <c r="AB738" s="351"/>
      <c r="AC738" s="351"/>
      <c r="AD738" s="351"/>
      <c r="AE738" s="969"/>
      <c r="AF738" s="969"/>
      <c r="AG738" s="969"/>
      <c r="AH738" s="969"/>
      <c r="AI738" s="969"/>
      <c r="AJ738" s="969"/>
      <c r="AK738" s="969"/>
      <c r="AL738" s="969"/>
      <c r="AM738" s="969"/>
      <c r="AN738" s="351" t="s">
        <v>316</v>
      </c>
      <c r="AO738" s="351"/>
      <c r="AP738" s="351"/>
      <c r="AQ738" s="351"/>
      <c r="AR738" s="938" t="s">
        <v>504</v>
      </c>
      <c r="AS738" s="939"/>
      <c r="AT738" s="939"/>
      <c r="AU738" s="939"/>
      <c r="AV738" s="939"/>
      <c r="AW738" s="939"/>
      <c r="AX738" s="940"/>
    </row>
    <row r="739" spans="1:52" ht="24.75" customHeight="1" x14ac:dyDescent="0.15">
      <c r="A739" s="968" t="s">
        <v>315</v>
      </c>
      <c r="B739" s="195"/>
      <c r="C739" s="195"/>
      <c r="D739" s="196"/>
      <c r="E739" s="969" t="s">
        <v>494</v>
      </c>
      <c r="F739" s="969"/>
      <c r="G739" s="969"/>
      <c r="H739" s="969"/>
      <c r="I739" s="969"/>
      <c r="J739" s="969"/>
      <c r="K739" s="969"/>
      <c r="L739" s="969"/>
      <c r="M739" s="969"/>
      <c r="N739" s="970"/>
      <c r="O739" s="970"/>
      <c r="P739" s="970"/>
      <c r="Q739" s="970"/>
      <c r="R739" s="971"/>
      <c r="S739" s="971"/>
      <c r="T739" s="971"/>
      <c r="U739" s="971"/>
      <c r="V739" s="971"/>
      <c r="W739" s="971"/>
      <c r="X739" s="971"/>
      <c r="Y739" s="971"/>
      <c r="Z739" s="971"/>
      <c r="AA739" s="970"/>
      <c r="AB739" s="970"/>
      <c r="AC739" s="970"/>
      <c r="AD739" s="970"/>
      <c r="AE739" s="971"/>
      <c r="AF739" s="971"/>
      <c r="AG739" s="971"/>
      <c r="AH739" s="971"/>
      <c r="AI739" s="971"/>
      <c r="AJ739" s="971"/>
      <c r="AK739" s="971"/>
      <c r="AL739" s="971"/>
      <c r="AM739" s="971"/>
      <c r="AN739" s="970"/>
      <c r="AO739" s="970"/>
      <c r="AP739" s="970"/>
      <c r="AQ739" s="970"/>
      <c r="AR739" s="972"/>
      <c r="AS739" s="973"/>
      <c r="AT739" s="973"/>
      <c r="AU739" s="973"/>
      <c r="AV739" s="973"/>
      <c r="AW739" s="973"/>
      <c r="AX739" s="974"/>
    </row>
    <row r="740" spans="1:52" ht="24.75" customHeight="1" thickBot="1" x14ac:dyDescent="0.2">
      <c r="A740" s="964" t="s">
        <v>339</v>
      </c>
      <c r="B740" s="965"/>
      <c r="C740" s="965"/>
      <c r="D740" s="966"/>
      <c r="E740" s="967" t="s">
        <v>481</v>
      </c>
      <c r="F740" s="941"/>
      <c r="G740" s="941"/>
      <c r="H740" s="78" t="str">
        <f>IF(E740="", "", "(")</f>
        <v>(</v>
      </c>
      <c r="I740" s="941"/>
      <c r="J740" s="941"/>
      <c r="K740" s="78" t="str">
        <f>IF(OR(I740="　", I740=""), "", "-")</f>
        <v/>
      </c>
      <c r="L740" s="942">
        <v>464</v>
      </c>
      <c r="M740" s="942"/>
      <c r="N740" s="79" t="str">
        <f>IF(O740="", "", "-")</f>
        <v/>
      </c>
      <c r="O740" s="80"/>
      <c r="P740" s="79" t="str">
        <f>IF(E740="", "", ")")</f>
        <v>)</v>
      </c>
      <c r="Q740" s="967"/>
      <c r="R740" s="941"/>
      <c r="S740" s="941"/>
      <c r="T740" s="78" t="str">
        <f>IF(Q740="", "", "(")</f>
        <v/>
      </c>
      <c r="U740" s="941"/>
      <c r="V740" s="941"/>
      <c r="W740" s="78" t="str">
        <f>IF(OR(U740="　", U740=""), "", "-")</f>
        <v/>
      </c>
      <c r="X740" s="942"/>
      <c r="Y740" s="942"/>
      <c r="Z740" s="79" t="str">
        <f>IF(AA740="", "", "-")</f>
        <v/>
      </c>
      <c r="AA740" s="80"/>
      <c r="AB740" s="79" t="str">
        <f>IF(Q740="", "", ")")</f>
        <v/>
      </c>
      <c r="AC740" s="967"/>
      <c r="AD740" s="941"/>
      <c r="AE740" s="941"/>
      <c r="AF740" s="78" t="str">
        <f>IF(AC740="", "", "(")</f>
        <v/>
      </c>
      <c r="AG740" s="941"/>
      <c r="AH740" s="941"/>
      <c r="AI740" s="78" t="str">
        <f>IF(OR(AG740="　", AG740=""), "", "-")</f>
        <v/>
      </c>
      <c r="AJ740" s="942"/>
      <c r="AK740" s="942"/>
      <c r="AL740" s="79" t="str">
        <f>IF(AM740="", "", "-")</f>
        <v/>
      </c>
      <c r="AM740" s="80"/>
      <c r="AN740" s="79" t="str">
        <f>IF(AC740="", "", ")")</f>
        <v/>
      </c>
      <c r="AO740" s="943"/>
      <c r="AP740" s="944"/>
      <c r="AQ740" s="944"/>
      <c r="AR740" s="944"/>
      <c r="AS740" s="944"/>
      <c r="AT740" s="944"/>
      <c r="AU740" s="944"/>
      <c r="AV740" s="944"/>
      <c r="AW740" s="944"/>
      <c r="AX740" s="945"/>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522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523</v>
      </c>
      <c r="H782" s="657"/>
      <c r="I782" s="657"/>
      <c r="J782" s="657"/>
      <c r="K782" s="658"/>
      <c r="L782" s="650" t="s">
        <v>505</v>
      </c>
      <c r="M782" s="651"/>
      <c r="N782" s="651"/>
      <c r="O782" s="651"/>
      <c r="P782" s="651"/>
      <c r="Q782" s="651"/>
      <c r="R782" s="651"/>
      <c r="S782" s="651"/>
      <c r="T782" s="651"/>
      <c r="U782" s="651"/>
      <c r="V782" s="651"/>
      <c r="W782" s="651"/>
      <c r="X782" s="652"/>
      <c r="Y782" s="374">
        <v>18.2</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18.2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60" customHeight="1" x14ac:dyDescent="0.15">
      <c r="A838" s="362">
        <v>1</v>
      </c>
      <c r="B838" s="362">
        <v>1</v>
      </c>
      <c r="C838" s="347" t="s">
        <v>506</v>
      </c>
      <c r="D838" s="333"/>
      <c r="E838" s="333"/>
      <c r="F838" s="333"/>
      <c r="G838" s="333"/>
      <c r="H838" s="333"/>
      <c r="I838" s="333"/>
      <c r="J838" s="334">
        <v>4010405010556</v>
      </c>
      <c r="K838" s="335"/>
      <c r="L838" s="335"/>
      <c r="M838" s="335"/>
      <c r="N838" s="335"/>
      <c r="O838" s="335"/>
      <c r="P838" s="348" t="s">
        <v>505</v>
      </c>
      <c r="Q838" s="336"/>
      <c r="R838" s="336"/>
      <c r="S838" s="336"/>
      <c r="T838" s="336"/>
      <c r="U838" s="336"/>
      <c r="V838" s="336"/>
      <c r="W838" s="336"/>
      <c r="X838" s="336"/>
      <c r="Y838" s="337">
        <v>18.2</v>
      </c>
      <c r="Z838" s="338"/>
      <c r="AA838" s="338"/>
      <c r="AB838" s="339"/>
      <c r="AC838" s="349" t="s">
        <v>300</v>
      </c>
      <c r="AD838" s="357"/>
      <c r="AE838" s="357"/>
      <c r="AF838" s="357"/>
      <c r="AG838" s="357"/>
      <c r="AH838" s="358">
        <v>1</v>
      </c>
      <c r="AI838" s="359"/>
      <c r="AJ838" s="359"/>
      <c r="AK838" s="359"/>
      <c r="AL838" s="343">
        <v>99.8</v>
      </c>
      <c r="AM838" s="344"/>
      <c r="AN838" s="344"/>
      <c r="AO838" s="345"/>
      <c r="AP838" s="346"/>
      <c r="AQ838" s="346"/>
      <c r="AR838" s="346"/>
      <c r="AS838" s="346"/>
      <c r="AT838" s="346"/>
      <c r="AU838" s="346"/>
      <c r="AV838" s="346"/>
      <c r="AW838" s="346"/>
      <c r="AX838" s="346"/>
    </row>
    <row r="839" spans="1:50" ht="60" customHeight="1" x14ac:dyDescent="0.15">
      <c r="A839" s="362">
        <v>2</v>
      </c>
      <c r="B839" s="362">
        <v>1</v>
      </c>
      <c r="C839" s="347" t="s">
        <v>508</v>
      </c>
      <c r="D839" s="333"/>
      <c r="E839" s="333"/>
      <c r="F839" s="333"/>
      <c r="G839" s="333"/>
      <c r="H839" s="333"/>
      <c r="I839" s="333"/>
      <c r="J839" s="334">
        <v>2010001016851</v>
      </c>
      <c r="K839" s="335"/>
      <c r="L839" s="335"/>
      <c r="M839" s="335"/>
      <c r="N839" s="335"/>
      <c r="O839" s="335"/>
      <c r="P839" s="348" t="s">
        <v>507</v>
      </c>
      <c r="Q839" s="336"/>
      <c r="R839" s="336"/>
      <c r="S839" s="336"/>
      <c r="T839" s="336"/>
      <c r="U839" s="336"/>
      <c r="V839" s="336"/>
      <c r="W839" s="336"/>
      <c r="X839" s="336"/>
      <c r="Y839" s="337">
        <v>10.6</v>
      </c>
      <c r="Z839" s="338"/>
      <c r="AA839" s="338"/>
      <c r="AB839" s="339"/>
      <c r="AC839" s="349" t="s">
        <v>300</v>
      </c>
      <c r="AD839" s="349"/>
      <c r="AE839" s="349"/>
      <c r="AF839" s="349"/>
      <c r="AG839" s="349"/>
      <c r="AH839" s="358">
        <v>1</v>
      </c>
      <c r="AI839" s="359"/>
      <c r="AJ839" s="359"/>
      <c r="AK839" s="359"/>
      <c r="AL839" s="343">
        <v>99.8</v>
      </c>
      <c r="AM839" s="344"/>
      <c r="AN839" s="344"/>
      <c r="AO839" s="345"/>
      <c r="AP839" s="346"/>
      <c r="AQ839" s="346"/>
      <c r="AR839" s="346"/>
      <c r="AS839" s="346"/>
      <c r="AT839" s="346"/>
      <c r="AU839" s="346"/>
      <c r="AV839" s="346"/>
      <c r="AW839" s="346"/>
      <c r="AX839" s="346"/>
    </row>
    <row r="840" spans="1:50" ht="60" customHeight="1" x14ac:dyDescent="0.15">
      <c r="A840" s="362">
        <v>3</v>
      </c>
      <c r="B840" s="362">
        <v>1</v>
      </c>
      <c r="C840" s="347" t="s">
        <v>510</v>
      </c>
      <c r="D840" s="333"/>
      <c r="E840" s="333"/>
      <c r="F840" s="333"/>
      <c r="G840" s="333"/>
      <c r="H840" s="333"/>
      <c r="I840" s="333"/>
      <c r="J840" s="334">
        <v>6010405010463</v>
      </c>
      <c r="K840" s="335"/>
      <c r="L840" s="335"/>
      <c r="M840" s="335"/>
      <c r="N840" s="335"/>
      <c r="O840" s="335"/>
      <c r="P840" s="348" t="s">
        <v>509</v>
      </c>
      <c r="Q840" s="336"/>
      <c r="R840" s="336"/>
      <c r="S840" s="336"/>
      <c r="T840" s="336"/>
      <c r="U840" s="336"/>
      <c r="V840" s="336"/>
      <c r="W840" s="336"/>
      <c r="X840" s="336"/>
      <c r="Y840" s="337">
        <v>9.3000000000000007</v>
      </c>
      <c r="Z840" s="338"/>
      <c r="AA840" s="338"/>
      <c r="AB840" s="339"/>
      <c r="AC840" s="349" t="s">
        <v>300</v>
      </c>
      <c r="AD840" s="349"/>
      <c r="AE840" s="349"/>
      <c r="AF840" s="349"/>
      <c r="AG840" s="349"/>
      <c r="AH840" s="341">
        <v>1</v>
      </c>
      <c r="AI840" s="342"/>
      <c r="AJ840" s="342"/>
      <c r="AK840" s="342"/>
      <c r="AL840" s="343">
        <v>99.1</v>
      </c>
      <c r="AM840" s="344"/>
      <c r="AN840" s="344"/>
      <c r="AO840" s="345"/>
      <c r="AP840" s="346"/>
      <c r="AQ840" s="346"/>
      <c r="AR840" s="346"/>
      <c r="AS840" s="346"/>
      <c r="AT840" s="346"/>
      <c r="AU840" s="346"/>
      <c r="AV840" s="346"/>
      <c r="AW840" s="346"/>
      <c r="AX840" s="346"/>
    </row>
    <row r="841" spans="1:50" ht="60" customHeight="1" x14ac:dyDescent="0.15">
      <c r="A841" s="362">
        <v>4</v>
      </c>
      <c r="B841" s="362">
        <v>1</v>
      </c>
      <c r="C841" s="347" t="s">
        <v>512</v>
      </c>
      <c r="D841" s="333"/>
      <c r="E841" s="333"/>
      <c r="F841" s="333"/>
      <c r="G841" s="333"/>
      <c r="H841" s="333"/>
      <c r="I841" s="333"/>
      <c r="J841" s="334">
        <v>8013301006938</v>
      </c>
      <c r="K841" s="335"/>
      <c r="L841" s="335"/>
      <c r="M841" s="335"/>
      <c r="N841" s="335"/>
      <c r="O841" s="335"/>
      <c r="P841" s="348" t="s">
        <v>511</v>
      </c>
      <c r="Q841" s="336"/>
      <c r="R841" s="336"/>
      <c r="S841" s="336"/>
      <c r="T841" s="336"/>
      <c r="U841" s="336"/>
      <c r="V841" s="336"/>
      <c r="W841" s="336"/>
      <c r="X841" s="336"/>
      <c r="Y841" s="337">
        <v>5</v>
      </c>
      <c r="Z841" s="338"/>
      <c r="AA841" s="338"/>
      <c r="AB841" s="339"/>
      <c r="AC841" s="349" t="s">
        <v>297</v>
      </c>
      <c r="AD841" s="349"/>
      <c r="AE841" s="349"/>
      <c r="AF841" s="349"/>
      <c r="AG841" s="349"/>
      <c r="AH841" s="341">
        <v>1</v>
      </c>
      <c r="AI841" s="342"/>
      <c r="AJ841" s="342"/>
      <c r="AK841" s="342"/>
      <c r="AL841" s="343">
        <v>96.9</v>
      </c>
      <c r="AM841" s="344"/>
      <c r="AN841" s="344"/>
      <c r="AO841" s="345"/>
      <c r="AP841" s="346"/>
      <c r="AQ841" s="346"/>
      <c r="AR841" s="346"/>
      <c r="AS841" s="346"/>
      <c r="AT841" s="346"/>
      <c r="AU841" s="346"/>
      <c r="AV841" s="346"/>
      <c r="AW841" s="346"/>
      <c r="AX841" s="346"/>
    </row>
    <row r="842" spans="1:50" ht="60" customHeight="1" x14ac:dyDescent="0.15">
      <c r="A842" s="362">
        <v>5</v>
      </c>
      <c r="B842" s="362">
        <v>1</v>
      </c>
      <c r="C842" s="347" t="s">
        <v>514</v>
      </c>
      <c r="D842" s="333"/>
      <c r="E842" s="333"/>
      <c r="F842" s="333"/>
      <c r="G842" s="333"/>
      <c r="H842" s="333"/>
      <c r="I842" s="333"/>
      <c r="J842" s="334">
        <v>7010001042703</v>
      </c>
      <c r="K842" s="335"/>
      <c r="L842" s="335"/>
      <c r="M842" s="335"/>
      <c r="N842" s="335"/>
      <c r="O842" s="335"/>
      <c r="P842" s="348" t="s">
        <v>513</v>
      </c>
      <c r="Q842" s="336"/>
      <c r="R842" s="336"/>
      <c r="S842" s="336"/>
      <c r="T842" s="336"/>
      <c r="U842" s="336"/>
      <c r="V842" s="336"/>
      <c r="W842" s="336"/>
      <c r="X842" s="336"/>
      <c r="Y842" s="337">
        <v>1</v>
      </c>
      <c r="Z842" s="338"/>
      <c r="AA842" s="338"/>
      <c r="AB842" s="339"/>
      <c r="AC842" s="340" t="s">
        <v>300</v>
      </c>
      <c r="AD842" s="340"/>
      <c r="AE842" s="340"/>
      <c r="AF842" s="340"/>
      <c r="AG842" s="340"/>
      <c r="AH842" s="341">
        <v>1</v>
      </c>
      <c r="AI842" s="342"/>
      <c r="AJ842" s="342"/>
      <c r="AK842" s="342"/>
      <c r="AL842" s="343">
        <v>99.6</v>
      </c>
      <c r="AM842" s="344"/>
      <c r="AN842" s="344"/>
      <c r="AO842" s="345"/>
      <c r="AP842" s="346"/>
      <c r="AQ842" s="346"/>
      <c r="AR842" s="346"/>
      <c r="AS842" s="346"/>
      <c r="AT842" s="346"/>
      <c r="AU842" s="346"/>
      <c r="AV842" s="346"/>
      <c r="AW842" s="346"/>
      <c r="AX842" s="346"/>
    </row>
    <row r="843" spans="1:50" ht="60" customHeight="1" x14ac:dyDescent="0.15">
      <c r="A843" s="362">
        <v>6</v>
      </c>
      <c r="B843" s="362">
        <v>1</v>
      </c>
      <c r="C843" s="347" t="s">
        <v>510</v>
      </c>
      <c r="D843" s="333"/>
      <c r="E843" s="333"/>
      <c r="F843" s="333"/>
      <c r="G843" s="333"/>
      <c r="H843" s="333"/>
      <c r="I843" s="333"/>
      <c r="J843" s="334">
        <v>6010405010463</v>
      </c>
      <c r="K843" s="335"/>
      <c r="L843" s="335"/>
      <c r="M843" s="335"/>
      <c r="N843" s="335"/>
      <c r="O843" s="335"/>
      <c r="P843" s="348" t="s">
        <v>515</v>
      </c>
      <c r="Q843" s="336"/>
      <c r="R843" s="336"/>
      <c r="S843" s="336"/>
      <c r="T843" s="336"/>
      <c r="U843" s="336"/>
      <c r="V843" s="336"/>
      <c r="W843" s="336"/>
      <c r="X843" s="336"/>
      <c r="Y843" s="337">
        <v>1</v>
      </c>
      <c r="Z843" s="338"/>
      <c r="AA843" s="338"/>
      <c r="AB843" s="339"/>
      <c r="AC843" s="340" t="s">
        <v>302</v>
      </c>
      <c r="AD843" s="340"/>
      <c r="AE843" s="340"/>
      <c r="AF843" s="340"/>
      <c r="AG843" s="340"/>
      <c r="AH843" s="341" t="s">
        <v>519</v>
      </c>
      <c r="AI843" s="342"/>
      <c r="AJ843" s="342"/>
      <c r="AK843" s="342"/>
      <c r="AL843" s="343" t="s">
        <v>519</v>
      </c>
      <c r="AM843" s="344"/>
      <c r="AN843" s="344"/>
      <c r="AO843" s="345"/>
      <c r="AP843" s="346"/>
      <c r="AQ843" s="346"/>
      <c r="AR843" s="346"/>
      <c r="AS843" s="346"/>
      <c r="AT843" s="346"/>
      <c r="AU843" s="346"/>
      <c r="AV843" s="346"/>
      <c r="AW843" s="346"/>
      <c r="AX843" s="346"/>
    </row>
    <row r="844" spans="1:50" ht="60" customHeight="1" x14ac:dyDescent="0.15">
      <c r="A844" s="362">
        <v>7</v>
      </c>
      <c r="B844" s="362">
        <v>1</v>
      </c>
      <c r="C844" s="347" t="s">
        <v>510</v>
      </c>
      <c r="D844" s="333"/>
      <c r="E844" s="333"/>
      <c r="F844" s="333"/>
      <c r="G844" s="333"/>
      <c r="H844" s="333"/>
      <c r="I844" s="333"/>
      <c r="J844" s="334">
        <v>6010405010463</v>
      </c>
      <c r="K844" s="335"/>
      <c r="L844" s="335"/>
      <c r="M844" s="335"/>
      <c r="N844" s="335"/>
      <c r="O844" s="335"/>
      <c r="P844" s="348" t="s">
        <v>516</v>
      </c>
      <c r="Q844" s="336"/>
      <c r="R844" s="336"/>
      <c r="S844" s="336"/>
      <c r="T844" s="336"/>
      <c r="U844" s="336"/>
      <c r="V844" s="336"/>
      <c r="W844" s="336"/>
      <c r="X844" s="336"/>
      <c r="Y844" s="337">
        <v>1</v>
      </c>
      <c r="Z844" s="338"/>
      <c r="AA844" s="338"/>
      <c r="AB844" s="339"/>
      <c r="AC844" s="340" t="s">
        <v>302</v>
      </c>
      <c r="AD844" s="340"/>
      <c r="AE844" s="340"/>
      <c r="AF844" s="340"/>
      <c r="AG844" s="340"/>
      <c r="AH844" s="341" t="s">
        <v>519</v>
      </c>
      <c r="AI844" s="342"/>
      <c r="AJ844" s="342"/>
      <c r="AK844" s="342"/>
      <c r="AL844" s="343" t="s">
        <v>519</v>
      </c>
      <c r="AM844" s="344"/>
      <c r="AN844" s="344"/>
      <c r="AO844" s="345"/>
      <c r="AP844" s="346"/>
      <c r="AQ844" s="346"/>
      <c r="AR844" s="346"/>
      <c r="AS844" s="346"/>
      <c r="AT844" s="346"/>
      <c r="AU844" s="346"/>
      <c r="AV844" s="346"/>
      <c r="AW844" s="346"/>
      <c r="AX844" s="346"/>
    </row>
    <row r="845" spans="1:50" ht="60" customHeight="1" x14ac:dyDescent="0.15">
      <c r="A845" s="362">
        <v>8</v>
      </c>
      <c r="B845" s="362">
        <v>1</v>
      </c>
      <c r="C845" s="347" t="s">
        <v>518</v>
      </c>
      <c r="D845" s="333"/>
      <c r="E845" s="333"/>
      <c r="F845" s="333"/>
      <c r="G845" s="333"/>
      <c r="H845" s="333"/>
      <c r="I845" s="333"/>
      <c r="J845" s="334">
        <v>1010005002873</v>
      </c>
      <c r="K845" s="335"/>
      <c r="L845" s="335"/>
      <c r="M845" s="335"/>
      <c r="N845" s="335"/>
      <c r="O845" s="335"/>
      <c r="P845" s="348" t="s">
        <v>517</v>
      </c>
      <c r="Q845" s="336"/>
      <c r="R845" s="336"/>
      <c r="S845" s="336"/>
      <c r="T845" s="336"/>
      <c r="U845" s="336"/>
      <c r="V845" s="336"/>
      <c r="W845" s="336"/>
      <c r="X845" s="336"/>
      <c r="Y845" s="337">
        <v>1</v>
      </c>
      <c r="Z845" s="338"/>
      <c r="AA845" s="338"/>
      <c r="AB845" s="339"/>
      <c r="AC845" s="340" t="s">
        <v>302</v>
      </c>
      <c r="AD845" s="340"/>
      <c r="AE845" s="340"/>
      <c r="AF845" s="340"/>
      <c r="AG845" s="340"/>
      <c r="AH845" s="341" t="s">
        <v>519</v>
      </c>
      <c r="AI845" s="342"/>
      <c r="AJ845" s="342"/>
      <c r="AK845" s="342"/>
      <c r="AL845" s="343" t="s">
        <v>519</v>
      </c>
      <c r="AM845" s="344"/>
      <c r="AN845" s="344"/>
      <c r="AO845" s="345"/>
      <c r="AP845" s="346"/>
      <c r="AQ845" s="346"/>
      <c r="AR845" s="346"/>
      <c r="AS845" s="346"/>
      <c r="AT845" s="346"/>
      <c r="AU845" s="346"/>
      <c r="AV845" s="346"/>
      <c r="AW845" s="346"/>
      <c r="AX845" s="346"/>
    </row>
    <row r="846" spans="1:50" ht="60" customHeight="1" x14ac:dyDescent="0.15">
      <c r="A846" s="362">
        <v>9</v>
      </c>
      <c r="B846" s="362">
        <v>1</v>
      </c>
      <c r="C846" s="347" t="s">
        <v>510</v>
      </c>
      <c r="D846" s="333"/>
      <c r="E846" s="333"/>
      <c r="F846" s="333"/>
      <c r="G846" s="333"/>
      <c r="H846" s="333"/>
      <c r="I846" s="333"/>
      <c r="J846" s="334">
        <v>6010405010463</v>
      </c>
      <c r="K846" s="335"/>
      <c r="L846" s="335"/>
      <c r="M846" s="335"/>
      <c r="N846" s="335"/>
      <c r="O846" s="335"/>
      <c r="P846" s="348" t="s">
        <v>520</v>
      </c>
      <c r="Q846" s="336"/>
      <c r="R846" s="336"/>
      <c r="S846" s="336"/>
      <c r="T846" s="336"/>
      <c r="U846" s="336"/>
      <c r="V846" s="336"/>
      <c r="W846" s="336"/>
      <c r="X846" s="336"/>
      <c r="Y846" s="337">
        <v>1</v>
      </c>
      <c r="Z846" s="338"/>
      <c r="AA846" s="338"/>
      <c r="AB846" s="339"/>
      <c r="AC846" s="340" t="s">
        <v>302</v>
      </c>
      <c r="AD846" s="340"/>
      <c r="AE846" s="340"/>
      <c r="AF846" s="340"/>
      <c r="AG846" s="340"/>
      <c r="AH846" s="341" t="s">
        <v>519</v>
      </c>
      <c r="AI846" s="342"/>
      <c r="AJ846" s="342"/>
      <c r="AK846" s="342"/>
      <c r="AL846" s="343" t="s">
        <v>519</v>
      </c>
      <c r="AM846" s="344"/>
      <c r="AN846" s="344"/>
      <c r="AO846" s="345"/>
      <c r="AP846" s="346"/>
      <c r="AQ846" s="346"/>
      <c r="AR846" s="346"/>
      <c r="AS846" s="346"/>
      <c r="AT846" s="346"/>
      <c r="AU846" s="346"/>
      <c r="AV846" s="346"/>
      <c r="AW846" s="346"/>
      <c r="AX846" s="346"/>
    </row>
    <row r="847" spans="1:50" ht="60" customHeight="1" x14ac:dyDescent="0.15">
      <c r="A847" s="362">
        <v>10</v>
      </c>
      <c r="B847" s="362">
        <v>1</v>
      </c>
      <c r="C847" s="347" t="s">
        <v>510</v>
      </c>
      <c r="D847" s="333"/>
      <c r="E847" s="333"/>
      <c r="F847" s="333"/>
      <c r="G847" s="333"/>
      <c r="H847" s="333"/>
      <c r="I847" s="333"/>
      <c r="J847" s="334">
        <v>6010405010463</v>
      </c>
      <c r="K847" s="335"/>
      <c r="L847" s="335"/>
      <c r="M847" s="335"/>
      <c r="N847" s="335"/>
      <c r="O847" s="335"/>
      <c r="P847" s="348" t="s">
        <v>521</v>
      </c>
      <c r="Q847" s="336"/>
      <c r="R847" s="336"/>
      <c r="S847" s="336"/>
      <c r="T847" s="336"/>
      <c r="U847" s="336"/>
      <c r="V847" s="336"/>
      <c r="W847" s="336"/>
      <c r="X847" s="336"/>
      <c r="Y847" s="337">
        <v>0.7</v>
      </c>
      <c r="Z847" s="338"/>
      <c r="AA847" s="338"/>
      <c r="AB847" s="339"/>
      <c r="AC847" s="340" t="s">
        <v>300</v>
      </c>
      <c r="AD847" s="340"/>
      <c r="AE847" s="340"/>
      <c r="AF847" s="340"/>
      <c r="AG847" s="340"/>
      <c r="AH847" s="341">
        <v>1</v>
      </c>
      <c r="AI847" s="342"/>
      <c r="AJ847" s="342"/>
      <c r="AK847" s="342"/>
      <c r="AL847" s="343">
        <v>99.9</v>
      </c>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C722:F722"/>
    <mergeCell ref="A739:D739"/>
    <mergeCell ref="E739:M739"/>
    <mergeCell ref="N739:Q739"/>
    <mergeCell ref="R739:Z739"/>
    <mergeCell ref="AA739:AD739"/>
    <mergeCell ref="AE739:AM739"/>
    <mergeCell ref="AN739:AQ739"/>
    <mergeCell ref="AR739:AX739"/>
    <mergeCell ref="AN738:AQ738"/>
    <mergeCell ref="AE737:AM737"/>
    <mergeCell ref="AN737:AQ737"/>
    <mergeCell ref="AR737:AX737"/>
    <mergeCell ref="A738:D738"/>
    <mergeCell ref="E738:M738"/>
    <mergeCell ref="N738:Q738"/>
    <mergeCell ref="R738:Z738"/>
    <mergeCell ref="AA738:AD738"/>
    <mergeCell ref="AE738:AM73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R738:AX738"/>
    <mergeCell ref="AG740:AH740"/>
    <mergeCell ref="AJ740:AK740"/>
    <mergeCell ref="AO740:AX740"/>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Q72:AT72"/>
    <mergeCell ref="AU72:AX72"/>
    <mergeCell ref="AQ68:AT68"/>
    <mergeCell ref="N721:AF721"/>
    <mergeCell ref="J721:K721"/>
    <mergeCell ref="C721:F721"/>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C723:F725 C721:F721">
      <formula1>T省庁</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189" max="49" man="1"/>
    <brk id="725" max="49" man="1"/>
    <brk id="735" max="49" man="1"/>
    <brk id="834" max="49" man="1"/>
    <brk id="868" max="49" man="1"/>
  </rowBreaks>
  <colBreaks count="1" manualBreakCount="1">
    <brk id="6" max="84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2020-09-29T01:01:47Z</cp:lastPrinted>
  <dcterms:created xsi:type="dcterms:W3CDTF">2012-03-13T00:50:25Z</dcterms:created>
  <dcterms:modified xsi:type="dcterms:W3CDTF">2020-11-06T07:07:21Z</dcterms:modified>
</cp:coreProperties>
</file>