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5 レビューシート作成＆事業単位整理表追記（最終公表）\03 各課より提出\水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<sst xmlns="http://schemas.openxmlformats.org/spreadsheetml/2006/main" count="2108" uniqueCount="551">
  <si>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</si>
  <si>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</si>
  <si>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</si>
  <si>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</si>
  <si>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</si>
  <si>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</si>
  <si>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</si>
  <si>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</si>
  <si>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</si>
  <si>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</si>
  <si>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</si>
  <si>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</si>
  <si>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</si>
  <si>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</si>
  <si>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</si>
  <si>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</si>
  <si>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</si>
  <si>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</si>
  <si>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</si>
  <si>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</si>
  <si>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</si>
  <si>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</si>
  <si>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</si>
  <si>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</si>
  <si>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</si>
  <si>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</si>
  <si>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</si>
  <si>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</si>
  <si>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</si>
  <si>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</si>
  <si>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</si>
  <si>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</si>
  <si>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</si>
  <si>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</si>
  <si>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</si>
  <si>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</si>
  <si>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</si>
  <si>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</si>
  <si>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</si>
  <si>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</si>
  <si>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</si>
  <si>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</si>
  <si>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</si>
  <si>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</si>
  <si>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</si>
  <si>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</si>
  <si>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</si>
  <si>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</si>
  <si>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</si>
  <si>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</si>
  <si>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</si>
  <si>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</si>
  <si>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</si>
  <si>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</si>
  <si>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</si>
  <si>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</si>
  <si>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</si>
  <si>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</si>
  <si>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</si>
  <si>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</si>
  <si>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</si>
  <si>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</si>
  <si>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</si>
  <si>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</si>
  <si>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</si>
  <si>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</si>
  <si>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</si>
  <si>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</si>
  <si>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</si>
  <si>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</si>
  <si>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</si>
  <si>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</si>
  <si>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</si>
  <si>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</si>
  <si>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</si>
  <si>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</si>
  <si>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</si>
  <si>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</si>
  <si>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</si>
  <si>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</si>
  <si>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</si>
  <si>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</si>
  <si>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</si>
  <si>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</si>
  <si>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</si>
  <si>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</si>
  <si>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</si>
  <si>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</si>
  <si>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</si>
  <si>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</si>
  <si>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</si>
  <si>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</si>
  <si>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</si>
  <si>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</si>
  <si>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</si>
  <si>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</si>
  <si>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</si>
  <si>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</si>
  <si>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</si>
  <si>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</si>
  <si>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</si>
  <si>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</si>
  <si>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</si>
  <si>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</si>
  <si>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</si>
  <si>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</si>
  <si>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</si>
  <si>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</si>
  <si>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</si>
  <si>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</si>
  <si>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</si>
  <si>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</si>
  <si>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</si>
  <si>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</si>
  <si>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</si>
  <si>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</si>
  <si>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</si>
  <si>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</si>
  <si>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</si>
  <si>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</si>
  <si>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</si>
  <si>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</si>
  <si>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</si>
  <si>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</si>
  <si>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</si>
  <si>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</si>
  <si>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</si>
  <si>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</si>
  <si>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</si>
  <si>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</si>
  <si>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</si>
  <si>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</si>
  <si>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</si>
  <si>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</si>
  <si>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</si>
  <si>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</si>
  <si>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</si>
  <si>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</si>
  <si>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</si>
  <si>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</si>
  <si>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</si>
  <si>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</si>
  <si>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</si>
  <si>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</si>
  <si>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</si>
  <si>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</si>
  <si>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</si>
  <si>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</si>
  <si>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</si>
  <si>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</si>
  <si>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</si>
  <si>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</si>
  <si>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</si>
  <si>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</si>
  <si>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</si>
  <si>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</si>
  <si>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</si>
  <si>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</si>
  <si>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</si>
  <si>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</si>
  <si>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</si>
  <si>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</si>
  <si>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</si>
  <si>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</si>
  <si>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</si>
  <si>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</si>
  <si>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</si>
  <si>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</si>
  <si>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</si>
  <si>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</si>
  <si>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</si>
  <si>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</si>
  <si>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</si>
  <si>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</si>
  <si>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</si>
  <si>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</si>
  <si>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</si>
  <si>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</si>
  <si>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</si>
  <si>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</si>
  <si>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</si>
  <si>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</si>
  <si>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</si>
  <si>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</si>
  <si>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</si>
  <si>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</si>
  <si>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</si>
  <si>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</si>
  <si>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</si>
  <si>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</si>
  <si>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</si>
  <si>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</si>
  <si>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</si>
  <si>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</si>
  <si>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</si>
  <si>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</si>
  <si>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</si>
  <si>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</si>
  <si>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</si>
  <si>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</si>
  <si>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</si>
  <si>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</si>
  <si>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</si>
  <si>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</si>
  <si>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</si>
  <si>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</si>
  <si>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</si>
  <si>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</si>
  <si>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</si>
  <si>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</si>
  <si>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</si>
  <si>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</si>
  <si>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</si>
  <si>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</si>
  <si>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</si>
  <si>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</si>
  <si>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</si>
  <si>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</si>
  <si>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</si>
  <si>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</si>
  <si>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</si>
  <si>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</si>
  <si>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</si>
  <si>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</si>
  <si>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</si>
  <si>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</si>
  <si>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</si>
  <si>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</si>
  <si>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</si>
  <si>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</si>
  <si>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</si>
  <si>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</si>
  <si>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</si>
  <si>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</si>
  <si>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</si>
  <si>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</si>
  <si>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</si>
  <si>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</si>
  <si>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</si>
  <si>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</si>
  <si>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</si>
  <si>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</si>
  <si>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</si>
  <si>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</si>
  <si>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</si>
  <si>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</si>
  <si>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</si>
  <si>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</si>
  <si>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</si>
  <si>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</si>
  <si>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</si>
  <si>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</si>
  <si>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</si>
  <si>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</si>
  <si>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</si>
  <si>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</si>
  <si>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</si>
  <si>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</si>
  <si>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</si>
  <si>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</si>
  <si>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</si>
  <si>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</si>
  <si>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</si>
  <si>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</si>
  <si>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</si>
  <si>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</si>
  <si>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</si>
  <si>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</si>
  <si>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</si>
  <si>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</si>
  <si>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</si>
  <si>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</si>
  <si>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</si>
  <si>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</si>
  <si>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</si>
  <si>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</si>
  <si>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</si>
  <si>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</si>
  <si>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</si>
  <si>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</si>
  <si>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</si>
  <si>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</si>
  <si>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</si>
  <si>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</si>
  <si>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</si>
  <si>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</si>
  <si>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</si>
  <si>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</si>
  <si>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</si>
  <si>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</si>
  <si>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</si>
  <si>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</si>
  <si>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</si>
  <si>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</si>
  <si>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</si>
  <si>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</si>
  <si>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</si>
  <si>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</si>
  <si>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</si>
  <si>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</si>
  <si>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</si>
  <si>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</si>
  <si>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</si>
  <si>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</si>
  <si>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</si>
  <si>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</si>
  <si>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</si>
  <si>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</si>
  <si>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</si>
  <si>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</si>
  <si>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</si>
  <si>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</si>
  <si>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</si>
  <si>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</si>
  <si>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</si>
  <si>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</si>
  <si>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</si>
  <si>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</si>
  <si>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</si>
  <si>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</si>
  <si>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</si>
  <si>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</si>
  <si>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</si>
  <si>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</si>
  <si>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</si>
  <si>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</si>
  <si>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</si>
  <si>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</si>
  <si>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</si>
  <si>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</si>
  <si>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</si>
  <si>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</si>
  <si>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</si>
  <si>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</si>
  <si>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</si>
  <si>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</si>
  <si>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</si>
  <si>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</si>
  <si>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</si>
  <si>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</si>
  <si>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</si>
  <si>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</si>
  <si>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</si>
  <si>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</si>
  <si>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</si>
  <si>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</si>
  <si>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</si>
  <si>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</si>
  <si>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</si>
  <si>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</si>
  <si>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</si>
  <si>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</si>
  <si>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</si>
  <si>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</si>
  <si>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</si>
  <si>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</si>
  <si>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</si>
  <si>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</si>
  <si>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</si>
  <si>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</si>
  <si>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</si>
  <si>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</si>
  <si>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</si>
  <si>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</si>
  <si>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</si>
  <si>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</si>
  <si>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</si>
  <si>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</si>
  <si>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</si>
  <si>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</si>
  <si>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</si>
  <si>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</si>
  <si>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</si>
  <si>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</si>
  <si>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</si>
  <si>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</si>
  <si>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</si>
  <si>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</si>
  <si>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</si>
  <si>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</si>
  <si>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</si>
  <si>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</si>
  <si>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</si>
  <si>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</si>
  <si>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</si>
  <si>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</si>
  <si>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</si>
  <si>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</si>
  <si>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</si>
  <si>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</si>
  <si>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</si>
  <si>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</si>
  <si>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</si>
  <si>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</si>
  <si>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</si>
  <si>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</si>
  <si>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</si>
  <si>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</si>
  <si>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</si>
  <si>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</si>
  <si>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</si>
  <si>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</si>
  <si>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</si>
  <si>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</si>
  <si>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</si>
  <si>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</si>
  <si>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</si>
  <si>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</si>
  <si>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</si>
  <si>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</si>
  <si>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</si>
  <si>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</si>
  <si>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</si>
  <si>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</si>
  <si>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</si>
  <si>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</si>
  <si>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</si>
  <si>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</si>
  <si>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</si>
  <si>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</si>
  <si>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</si>
  <si>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</si>
  <si>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</si>
  <si>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</si>
  <si>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</si>
  <si>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</si>
  <si>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</si>
  <si>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</si>
  <si>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</si>
  <si>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</si>
  <si>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</si>
  <si>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</si>
  <si>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</si>
  <si>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</si>
  <si>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</si>
  <si>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</si>
  <si>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</si>
  <si>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</si>
  <si>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</si>
  <si>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</si>
  <si>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</si>
  <si>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</si>
  <si>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</si>
  <si>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</si>
  <si>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</si>
  <si>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</si>
  <si>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</si>
  <si>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</si>
  <si>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</si>
  <si>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</si>
  <si>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</si>
  <si>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</si>
  <si>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</si>
  <si>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</si>
  <si>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</si>
  <si>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</si>
  <si>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</si>
  <si>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</si>
  <si>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</si>
  <si>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</si>
  <si>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</si>
  <si>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</si>
  <si>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</si>
  <si>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</si>
  <si>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</si>
  <si>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</si>
  <si>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</si>
  <si>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</si>
  <si>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</si>
  <si>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</si>
  <si>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</si>
  <si>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</si>
  <si>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</si>
  <si>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</si>
  <si>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</si>
  <si>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</si>
  <si>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</si>
  <si>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</si>
  <si>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</si>
  <si>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</si>
  <si>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</si>
  <si>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</si>
  <si>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水源地域対策基本問題調査費</t>
    <phoneticPr fontId="5"/>
  </si>
  <si>
    <t>水管理・国土保全局　水資源部</t>
    <phoneticPr fontId="5"/>
  </si>
  <si>
    <t>水資源政策課</t>
    <phoneticPr fontId="5"/>
  </si>
  <si>
    <t>○</t>
  </si>
  <si>
    <t>水源地域対策特別措置法（昭和４８年法律第１１８号）第７条、同第１１条、同第１４条</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</si>
  <si>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</si>
  <si>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</si>
  <si>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</si>
  <si>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</si>
  <si>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令和3年度末に水源地域整備計画に基づく社会基盤整備事業の完了割合を90%まで進捗する。</t>
    <rPh sb="0" eb="2">
      <t>レイワ</t>
    </rPh>
    <phoneticPr fontId="5"/>
  </si>
  <si>
    <t>水源地域対策特別措置法に基づく水源地域整備計画（34ダム）に位置づけられた事業の総数を分母とし、そのうち完了した事業数を分子とした割合を指標とする。（単位：％）</t>
    <phoneticPr fontId="5"/>
  </si>
  <si>
    <t>-</t>
    <phoneticPr fontId="5"/>
  </si>
  <si>
    <t>％</t>
    <phoneticPr fontId="5"/>
  </si>
  <si>
    <t>水資源地域における社会基盤整備事業の完了割合（国土交通省水管理・国土保全局調べ（令和2年5月）</t>
    <rPh sb="40" eb="42">
      <t>レイワ</t>
    </rPh>
    <phoneticPr fontId="5"/>
  </si>
  <si>
    <t>-</t>
    <phoneticPr fontId="5"/>
  </si>
  <si>
    <t>水源地域対策特別措置法に基づく水源地域として指定した地域数</t>
    <phoneticPr fontId="5"/>
  </si>
  <si>
    <t>地域</t>
    <rPh sb="0" eb="2">
      <t>チイキ</t>
    </rPh>
    <phoneticPr fontId="5"/>
  </si>
  <si>
    <t>（執行額（Ｘ））／（水源地域対策特別措置法に基づく水源地域として指定した地域数（Ｙ））</t>
    <phoneticPr fontId="5"/>
  </si>
  <si>
    <t>万円／地域</t>
    <phoneticPr fontId="5"/>
  </si>
  <si>
    <t>　　Ｘ　/　Ｙ</t>
    <phoneticPr fontId="5"/>
  </si>
  <si>
    <t>700万円／96地域</t>
  </si>
  <si>
    <t>600万円／96地域</t>
    <phoneticPr fontId="5"/>
  </si>
  <si>
    <t>2.良好な生活環境、自然環境の形成、バリアフリー社会の実現</t>
    <phoneticPr fontId="5"/>
  </si>
  <si>
    <t>6.水資源の確保、水源地域活性化等を推進する</t>
    <phoneticPr fontId="5"/>
  </si>
  <si>
    <t>水源地域整備計画に基づく社会基盤整備事業の完了割合</t>
    <phoneticPr fontId="5"/>
  </si>
  <si>
    <t>　業務発注については、総合評価落札方式により競争性・透明性を高めた契約手続を行っているところである。</t>
    <phoneticPr fontId="5"/>
  </si>
  <si>
    <t>無</t>
  </si>
  <si>
    <t>　単位当たりコストは、十分低い水準となっており、妥当である。</t>
    <phoneticPr fontId="5"/>
  </si>
  <si>
    <t>‐</t>
  </si>
  <si>
    <t>　水源地域振興に関連し、かつ真に必要なものに限定している。</t>
    <phoneticPr fontId="5"/>
  </si>
  <si>
    <t>　業務発注については、総合評価落札方式により競争性・透明性を高めた契約手続により行っているところである。</t>
    <phoneticPr fontId="5"/>
  </si>
  <si>
    <t>　成果実績は着実に向上しているが、事業主体である関係地方公共団体の財政状況やダム建設事業の影響を受けている。</t>
    <phoneticPr fontId="5"/>
  </si>
  <si>
    <t>　現在の手段により、十分低いコストで実施できている。</t>
    <phoneticPr fontId="5"/>
  </si>
  <si>
    <t>　概ね見込みに見合った活動実績となっている。</t>
    <phoneticPr fontId="5"/>
  </si>
  <si>
    <t>　成果は、定期的に実施するヒアリング等を通じて水源地域対策に取り組む地方公共団体等に対する助言や、水源地域整備計画策定時に活用している。</t>
    <phoneticPr fontId="5"/>
  </si>
  <si>
    <t>　社会基盤整備事業の進捗状況については、定期的に関係地方公共団体からヒアリングを行って、個々の整備事業の進捗や課題等の把握に努めているほか、水源地域対策特別措置法第７条（協力）、第１１条（国の財政上及び金融上の援助）に基づき水源地域対策の適正かつ円滑な進捗を図るため、引き続き関係省庁により構成される水源地域対策連絡協議会等を通じて課題の共有を図るとともに、課題解決に努めていく。
　業務発注については、引き続き、総合評価落札方式により競争性・透明性を高めた契約手続を行う。</t>
    <phoneticPr fontId="5"/>
  </si>
  <si>
    <t>135</t>
  </si>
  <si>
    <t>043</t>
  </si>
  <si>
    <t>048</t>
  </si>
  <si>
    <t>193</t>
    <phoneticPr fontId="5"/>
  </si>
  <si>
    <t>044</t>
    <phoneticPr fontId="5"/>
  </si>
  <si>
    <t>207</t>
  </si>
  <si>
    <t>053</t>
  </si>
  <si>
    <t>051</t>
  </si>
  <si>
    <t>A.中央開発（株）</t>
    <phoneticPr fontId="5"/>
  </si>
  <si>
    <t>水資源対策調査費</t>
    <phoneticPr fontId="5"/>
  </si>
  <si>
    <t>中央開発（株）</t>
    <phoneticPr fontId="5"/>
  </si>
  <si>
    <t>一般競争契約
（総合評価）</t>
    <phoneticPr fontId="5"/>
  </si>
  <si>
    <t>053</t>
    <phoneticPr fontId="5"/>
  </si>
  <si>
    <t>諸謝金</t>
    <rPh sb="0" eb="3">
      <t>ショシャキン</t>
    </rPh>
    <phoneticPr fontId="5"/>
  </si>
  <si>
    <t>700万円／94地域</t>
    <phoneticPr fontId="5"/>
  </si>
  <si>
    <t>500万円／97地域</t>
    <phoneticPr fontId="5"/>
  </si>
  <si>
    <t>　本事業では、水源地域対策特別措置法の適切な施行のために現地調査及び関係者打合せ等を実施するとともに、水源地域における基礎データ収集整理及び水源地域からの情報発信手法について調査を行った。
　それにより、水源地域の社会基盤整備を通じた水源地域の保全を図るとともに、水源地域における地域づくり活動主体やその支援に関わる専門家等が連携し、問題解決を図るための様々な情報・知見・人材を共有する全国レベルの情報共有の場の構築等を通して、自発的・持続的な水源地域活性化を促進している。</t>
    <phoneticPr fontId="5"/>
  </si>
  <si>
    <t>-</t>
    <phoneticPr fontId="5"/>
  </si>
  <si>
    <t>平成31年度水源地域の課題と情報発信に関する調査業務</t>
    <phoneticPr fontId="5"/>
  </si>
  <si>
    <t>　水源地域における社会基盤整備事業の完了割合は、平成30年度末で75％となり着実に向上しているが、事業主体である関係地方公共団体の財政状況や住民意識の変化に合わせた設計の見直しの必要性、用地取得問題により、整備事業の遅れが生じている例があるとの報告を受けている。また、整備事業はダム建設事業の進捗に合わせて実施されるものが含まれるため、ダム建設事業の進捗状況の影響も受けていると考えられる。
　業務発注については、総合評価落札方式により競争性・透明性を高めた契約手続を行っているところである。</t>
    <phoneticPr fontId="5"/>
  </si>
  <si>
    <t>有</t>
  </si>
  <si>
    <t>　国民生活の維持に必要な水の安定供給、水害からの被害軽減を担う水源地域の振興を目的としており、国民や社会のニーズを反映している。</t>
    <rPh sb="19" eb="21">
      <t>スイガイ</t>
    </rPh>
    <rPh sb="24" eb="26">
      <t>ヒガイ</t>
    </rPh>
    <rPh sb="26" eb="28">
      <t>ケイゲン</t>
    </rPh>
    <rPh sb="29" eb="30">
      <t>ニナ</t>
    </rPh>
    <phoneticPr fontId="5"/>
  </si>
  <si>
    <t>　国民生活の維持に必要な水の安定供給、水害からの被害軽減を担う水源地域の振興は、国における基本的かつ、全国を対象とした施策であり国の関与が必要である。</t>
    <rPh sb="29" eb="30">
      <t>ニナ</t>
    </rPh>
    <phoneticPr fontId="5"/>
  </si>
  <si>
    <t>　国民生活の維持に必要な水の安定供給、水害からの被害軽減を担う水源地域の振興は、優先度の高い事業である。</t>
    <rPh sb="29" eb="30">
      <t>ニナ</t>
    </rPh>
    <phoneticPr fontId="5"/>
  </si>
  <si>
    <t>　国民生活の維持に必要な水の安定供給、水害からの被害軽減など水源地域の保全は国における基本的な施策であり、ダム等の建設による水源地域の社会環境の変化に対して、水源地域対策特別措置法に基づく水源地域対策を着実に推進するとともに、水源地域の保全・地域活性化の活動を促すことを目的とする。</t>
    <rPh sb="19" eb="21">
      <t>スイガイ</t>
    </rPh>
    <rPh sb="24" eb="26">
      <t>ヒガイ</t>
    </rPh>
    <rPh sb="26" eb="28">
      <t>ケイゲン</t>
    </rPh>
    <rPh sb="101" eb="103">
      <t>チャクジツ</t>
    </rPh>
    <rPh sb="121" eb="123">
      <t>チイキ</t>
    </rPh>
    <phoneticPr fontId="5"/>
  </si>
  <si>
    <t>　本事業は、水源地域対策特別措置法の適切な施行のため、職員による現地調査および地元関係者打合せ等を行う。また、地域の活動主体や活動支援に関わる専門家等が連携し、全国レベルの「情報共有の場」を設け、様々な知見や人材の共有を通して各地域に自立的な水源地域活性化活動を促す。</t>
    <rPh sb="39" eb="41">
      <t>ジモト</t>
    </rPh>
    <rPh sb="101" eb="103">
      <t>チケン</t>
    </rPh>
    <rPh sb="113" eb="116">
      <t>カクチイキ</t>
    </rPh>
    <phoneticPr fontId="5"/>
  </si>
  <si>
    <t>-</t>
  </si>
  <si>
    <t>-</t>
    <phoneticPr fontId="5"/>
  </si>
  <si>
    <t>課長　藤川　眞行</t>
    <phoneticPr fontId="5"/>
  </si>
  <si>
    <t>-</t>
    <phoneticPr fontId="5"/>
  </si>
  <si>
    <t>　水源地域の保全や自発的・持続的な水源地域の活性化に資するべく、水源地域における状況の把握に努めるとともに、水源地域の具体的なニーズを踏まえた対策がとられるよう、地域の担い手や支援する専門家といった関係者がより緊密に連携することができる場の提供に努めるなど、効果的・効率的な調査の実施に努めること。</t>
    <phoneticPr fontId="5"/>
  </si>
  <si>
    <t>　水源地域対策特別措置法の施行事務、水源地域における地域づくり地域活動の担い手間の連携、情報共有の場の運用を引き続き効率的に行っていく。加えて、水源地域の現状調査や水源地域整備計画のフォローアップを行い、水源地域対策特別措置法の対象となる「指定ダム」の要件が社会情勢の変化を踏まえた妥当なものとなるよう見直しを行う。</t>
    <rPh sb="72" eb="74">
      <t>スイゲン</t>
    </rPh>
    <rPh sb="74" eb="76">
      <t>チイキ</t>
    </rPh>
    <rPh sb="129" eb="131">
      <t>シャカイ</t>
    </rPh>
    <rPh sb="131" eb="133">
      <t>ジョウセイ</t>
    </rPh>
    <rPh sb="134" eb="136">
      <t>ヘンカ</t>
    </rPh>
    <rPh sb="137" eb="138">
      <t>フ</t>
    </rPh>
    <rPh sb="141" eb="143">
      <t>ダトウ</t>
    </rPh>
    <rPh sb="151" eb="153">
      <t>ミナオ</t>
    </rPh>
    <rPh sb="155" eb="156">
      <t>オコナ</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</si>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</sst>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93926</xdr:colOff>
      <xdr:row>749</xdr:row>
      <xdr:rowOff>4941</xdr:rowOff>
    </xdr:from>
    <xdr:to>
      <xdr:col>34</xdr:col>
      <xdr:colOff>191749</xdr:colOff>
      <xdr:row>749</xdr:row>
      <xdr:rowOff>4941</xdr:rowOff>
    </xdr:to>
    <xdr:cxnSp macro="">
      <xdr:nvCxnSpPr>
        <xdr:cNvPr id="17" name="直線矢印コネクタ 16"/>
        <xdr:cNvCxnSpPr/>
      </xdr:nvCxnSpPr>
      <xdr:spPr>
        <a:xfrm>
          <a:off x="4894526" y="37885866"/>
          <a:ext cx="209807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95249</xdr:colOff>
      <xdr:row>747</xdr:row>
      <xdr:rowOff>8867</xdr:rowOff>
    </xdr:from>
    <xdr:to>
      <xdr:col>24</xdr:col>
      <xdr:colOff>95545</xdr:colOff>
      <xdr:row>753</xdr:row>
      <xdr:rowOff>10584</xdr:rowOff>
    </xdr:to>
    <xdr:cxnSp macro="">
      <xdr:nvCxnSpPr>
        <xdr:cNvPr id="23" name="直線矢印コネクタ 22"/>
        <xdr:cNvCxnSpPr>
          <a:stCxn id="37" idx="2"/>
          <a:endCxn id="59" idx="0"/>
        </xdr:cNvCxnSpPr>
      </xdr:nvCxnSpPr>
      <xdr:spPr>
        <a:xfrm flipH="1">
          <a:off x="4936190" y="37817514"/>
          <a:ext cx="296" cy="208601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743</xdr:row>
      <xdr:rowOff>4719</xdr:rowOff>
    </xdr:from>
    <xdr:to>
      <xdr:col>29</xdr:col>
      <xdr:colOff>0</xdr:colOff>
      <xdr:row>747</xdr:row>
      <xdr:rowOff>8867</xdr:rowOff>
    </xdr:to>
    <xdr:grpSp>
      <xdr:nvGrpSpPr>
        <xdr:cNvPr id="60" name="グループ化 59"/>
        <xdr:cNvGrpSpPr/>
      </xdr:nvGrpSpPr>
      <xdr:grpSpPr>
        <a:xfrm>
          <a:off x="4034118" y="36423837"/>
          <a:ext cx="1815353" cy="1393677"/>
          <a:chOff x="4021667" y="35871636"/>
          <a:chExt cx="1809750" cy="1401148"/>
        </a:xfrm>
      </xdr:grpSpPr>
      <xdr:sp macro="" textlink="">
        <xdr:nvSpPr>
          <xdr:cNvPr id="37" name="テキスト ボックス 36"/>
          <xdr:cNvSpPr txBox="1"/>
        </xdr:nvSpPr>
        <xdr:spPr>
          <a:xfrm>
            <a:off x="4021667" y="36580719"/>
            <a:ext cx="1799166" cy="692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業務発注及び監督</a:t>
            </a:r>
          </a:p>
        </xdr:txBody>
      </xdr:sp>
      <xdr:sp macro="" textlink="">
        <xdr:nvSpPr>
          <xdr:cNvPr id="14" name="テキスト ボックス 13"/>
          <xdr:cNvSpPr txBox="1"/>
        </xdr:nvSpPr>
        <xdr:spPr>
          <a:xfrm>
            <a:off x="4231353" y="35871636"/>
            <a:ext cx="1390970" cy="692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0" lang="en-US" altLang="ja-JP" sz="1100" b="0" i="0" u="none" strike="noStrike">
              <a:solidFill>
                <a:schemeClr val="dk1"/>
              </a:solidFill>
              <a:effectLst/>
              <a:latin typeface="+mn-lt"/>
              <a:ea typeface="+mn-ea"/>
              <a:cs typeface="+mn-cs"/>
            </a:endParaRPr>
          </a:p>
          <a:p>
            <a:pPr algn="ctr"/>
            <a:r>
              <a:rPr kumimoji="0" lang="en-US" altLang="ja-JP" sz="1100" b="0" i="0" u="none" strike="noStrike">
                <a:solidFill>
                  <a:schemeClr val="dk1"/>
                </a:solidFill>
                <a:effectLst/>
                <a:latin typeface="+mn-lt"/>
                <a:ea typeface="+mn-ea"/>
                <a:cs typeface="+mn-cs"/>
              </a:rPr>
              <a:t>6</a:t>
            </a:r>
            <a:r>
              <a:rPr kumimoji="0" lang="ja-JP" altLang="en-US" sz="1100" b="0" i="0" u="none" strike="noStrike">
                <a:solidFill>
                  <a:schemeClr val="dk1"/>
                </a:solidFill>
                <a:effectLst/>
                <a:latin typeface="+mn-lt"/>
                <a:ea typeface="+mn-ea"/>
                <a:cs typeface="+mn-cs"/>
              </a:rPr>
              <a:t>百万円</a:t>
            </a:r>
            <a:endParaRPr kumimoji="1" lang="ja-JP" altLang="en-US" sz="1100"/>
          </a:p>
        </xdr:txBody>
      </xdr:sp>
      <xdr:sp macro="" textlink="">
        <xdr:nvSpPr>
          <xdr:cNvPr id="15" name="大かっこ 14"/>
          <xdr:cNvSpPr/>
        </xdr:nvSpPr>
        <xdr:spPr>
          <a:xfrm>
            <a:off x="4030569" y="36575809"/>
            <a:ext cx="1800848" cy="688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44822</xdr:colOff>
      <xdr:row>753</xdr:row>
      <xdr:rowOff>10584</xdr:rowOff>
    </xdr:from>
    <xdr:to>
      <xdr:col>29</xdr:col>
      <xdr:colOff>145674</xdr:colOff>
      <xdr:row>753</xdr:row>
      <xdr:rowOff>336951</xdr:rowOff>
    </xdr:to>
    <xdr:sp macro="" textlink="">
      <xdr:nvSpPr>
        <xdr:cNvPr id="59" name="テキスト ボックス 58"/>
        <xdr:cNvSpPr txBox="1"/>
      </xdr:nvSpPr>
      <xdr:spPr>
        <a:xfrm>
          <a:off x="3877234" y="39903525"/>
          <a:ext cx="2117911" cy="326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20</xdr:col>
      <xdr:colOff>0</xdr:colOff>
      <xdr:row>754</xdr:row>
      <xdr:rowOff>4718</xdr:rowOff>
    </xdr:from>
    <xdr:to>
      <xdr:col>29</xdr:col>
      <xdr:colOff>0</xdr:colOff>
      <xdr:row>757</xdr:row>
      <xdr:rowOff>656167</xdr:rowOff>
    </xdr:to>
    <xdr:grpSp>
      <xdr:nvGrpSpPr>
        <xdr:cNvPr id="53" name="グループ化 52"/>
        <xdr:cNvGrpSpPr/>
      </xdr:nvGrpSpPr>
      <xdr:grpSpPr>
        <a:xfrm>
          <a:off x="4034118" y="40245042"/>
          <a:ext cx="1815353" cy="1693596"/>
          <a:chOff x="4021667" y="39713385"/>
          <a:chExt cx="1809750" cy="1699199"/>
        </a:xfrm>
      </xdr:grpSpPr>
      <xdr:sp macro="" textlink="">
        <xdr:nvSpPr>
          <xdr:cNvPr id="44" name="テキスト ボックス 43"/>
          <xdr:cNvSpPr txBox="1"/>
        </xdr:nvSpPr>
        <xdr:spPr>
          <a:xfrm>
            <a:off x="4021667" y="40422468"/>
            <a:ext cx="1799166" cy="990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・水源地域における課題</a:t>
            </a:r>
            <a:endParaRPr kumimoji="1" lang="en-US" altLang="ja-JP" sz="1100"/>
          </a:p>
          <a:p>
            <a:pPr algn="l"/>
            <a:r>
              <a:rPr kumimoji="1" lang="ja-JP" altLang="en-US" sz="1100"/>
              <a:t>　等に関する調査</a:t>
            </a:r>
            <a:br>
              <a:rPr kumimoji="1" lang="ja-JP" altLang="en-US" sz="1100"/>
            </a:br>
            <a:r>
              <a:rPr kumimoji="1" lang="ja-JP" altLang="en-US" sz="1100"/>
              <a:t>・水源地域からの情報発</a:t>
            </a:r>
            <a:endParaRPr kumimoji="1" lang="en-US" altLang="ja-JP" sz="1100"/>
          </a:p>
          <a:p>
            <a:pPr algn="l"/>
            <a:r>
              <a:rPr kumimoji="1" lang="ja-JP" altLang="en-US" sz="1100"/>
              <a:t>　信手法等に関する調査</a:t>
            </a:r>
          </a:p>
        </xdr:txBody>
      </xdr:sp>
      <xdr:sp macro="" textlink="">
        <xdr:nvSpPr>
          <xdr:cNvPr id="45" name="テキスト ボックス 44"/>
          <xdr:cNvSpPr txBox="1"/>
        </xdr:nvSpPr>
        <xdr:spPr>
          <a:xfrm>
            <a:off x="4231353" y="39713385"/>
            <a:ext cx="1390970" cy="692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Ａ．中央開発（株）</a:t>
            </a:r>
          </a:p>
          <a:p>
            <a:pPr algn="ctr"/>
            <a:r>
              <a:rPr kumimoji="1" lang="en-US" altLang="ja-JP" sz="1100"/>
              <a:t>4</a:t>
            </a:r>
            <a:r>
              <a:rPr kumimoji="1" lang="ja-JP" altLang="en-US" sz="1100"/>
              <a:t>百万円</a:t>
            </a:r>
          </a:p>
        </xdr:txBody>
      </xdr:sp>
      <xdr:sp macro="" textlink="">
        <xdr:nvSpPr>
          <xdr:cNvPr id="46" name="大かっこ 45"/>
          <xdr:cNvSpPr/>
        </xdr:nvSpPr>
        <xdr:spPr>
          <a:xfrm>
            <a:off x="4030569" y="40417558"/>
            <a:ext cx="1800848" cy="995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199402</xdr:colOff>
      <xdr:row>748</xdr:row>
      <xdr:rowOff>5777</xdr:rowOff>
    </xdr:from>
    <xdr:to>
      <xdr:col>42</xdr:col>
      <xdr:colOff>190500</xdr:colOff>
      <xdr:row>752</xdr:row>
      <xdr:rowOff>9925</xdr:rowOff>
    </xdr:to>
    <xdr:grpSp>
      <xdr:nvGrpSpPr>
        <xdr:cNvPr id="47" name="グループ化 46"/>
        <xdr:cNvGrpSpPr/>
      </xdr:nvGrpSpPr>
      <xdr:grpSpPr>
        <a:xfrm>
          <a:off x="6855696" y="38161806"/>
          <a:ext cx="1806451" cy="1393678"/>
          <a:chOff x="4030569" y="35871636"/>
          <a:chExt cx="1800848" cy="1401148"/>
        </a:xfrm>
      </xdr:grpSpPr>
      <xdr:sp macro="" textlink="">
        <xdr:nvSpPr>
          <xdr:cNvPr id="48" name="テキスト ボックス 47"/>
          <xdr:cNvSpPr txBox="1"/>
        </xdr:nvSpPr>
        <xdr:spPr>
          <a:xfrm>
            <a:off x="4231353" y="36580719"/>
            <a:ext cx="1390970" cy="692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・諸謝金、職員旅費、委員等旅費</a:t>
            </a:r>
          </a:p>
        </xdr:txBody>
      </xdr:sp>
      <xdr:sp macro="" textlink="">
        <xdr:nvSpPr>
          <xdr:cNvPr id="49" name="テキスト ボックス 48"/>
          <xdr:cNvSpPr txBox="1"/>
        </xdr:nvSpPr>
        <xdr:spPr>
          <a:xfrm>
            <a:off x="4231353" y="35871636"/>
            <a:ext cx="1390970" cy="692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p>
          <a:p>
            <a:pPr algn="ctr"/>
            <a:r>
              <a:rPr kumimoji="1" lang="en-US" altLang="ja-JP" sz="1100"/>
              <a:t>2</a:t>
            </a:r>
            <a:r>
              <a:rPr kumimoji="1" lang="ja-JP" altLang="en-US" sz="1100"/>
              <a:t>百万円</a:t>
            </a:r>
          </a:p>
        </xdr:txBody>
      </xdr:sp>
      <xdr:sp macro="" textlink="">
        <xdr:nvSpPr>
          <xdr:cNvPr id="50" name="大かっこ 49"/>
          <xdr:cNvSpPr/>
        </xdr:nvSpPr>
        <xdr:spPr>
          <a:xfrm>
            <a:off x="4030569" y="36575809"/>
            <a:ext cx="1800848" cy="688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Z2" sqref="Z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49</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423</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546</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542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543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8</v>
      </c>
      <c r="Q13" s="644"/>
      <c r="R13" s="644"/>
      <c r="S13" s="644"/>
      <c r="T13" s="644"/>
      <c r="U13" s="644"/>
      <c r="V13" s="645"/>
      <c r="W13" s="643">
        <v>8</v>
      </c>
      <c r="X13" s="644"/>
      <c r="Y13" s="644"/>
      <c r="Z13" s="644"/>
      <c r="AA13" s="644"/>
      <c r="AB13" s="644"/>
      <c r="AC13" s="645"/>
      <c r="AD13" s="643">
        <v>6</v>
      </c>
      <c r="AE13" s="644"/>
      <c r="AF13" s="644"/>
      <c r="AG13" s="644"/>
      <c r="AH13" s="644"/>
      <c r="AI13" s="644"/>
      <c r="AJ13" s="645"/>
      <c r="AK13" s="643">
        <v>5</v>
      </c>
      <c r="AL13" s="644"/>
      <c r="AM13" s="644"/>
      <c r="AN13" s="644"/>
      <c r="AO13" s="644"/>
      <c r="AP13" s="644"/>
      <c r="AQ13" s="645"/>
      <c r="AR13" s="905">
        <v>7</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545</v>
      </c>
      <c r="Q14" s="644"/>
      <c r="R14" s="644"/>
      <c r="S14" s="644"/>
      <c r="T14" s="644"/>
      <c r="U14" s="644"/>
      <c r="V14" s="645"/>
      <c r="W14" s="643" t="s">
        <v>544</v>
      </c>
      <c r="X14" s="644"/>
      <c r="Y14" s="644"/>
      <c r="Z14" s="644"/>
      <c r="AA14" s="644"/>
      <c r="AB14" s="644"/>
      <c r="AC14" s="645"/>
      <c r="AD14" s="643" t="s">
        <v>544</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544</v>
      </c>
      <c r="Q15" s="644"/>
      <c r="R15" s="644"/>
      <c r="S15" s="644"/>
      <c r="T15" s="644"/>
      <c r="U15" s="644"/>
      <c r="V15" s="645"/>
      <c r="W15" s="643" t="s">
        <v>544</v>
      </c>
      <c r="X15" s="644"/>
      <c r="Y15" s="644"/>
      <c r="Z15" s="644"/>
      <c r="AA15" s="644"/>
      <c r="AB15" s="644"/>
      <c r="AC15" s="645"/>
      <c r="AD15" s="643" t="s">
        <v>544</v>
      </c>
      <c r="AE15" s="644"/>
      <c r="AF15" s="644"/>
      <c r="AG15" s="644"/>
      <c r="AH15" s="644"/>
      <c r="AI15" s="644"/>
      <c r="AJ15" s="645"/>
      <c r="AK15" s="643" t="s">
        <v>545</v>
      </c>
      <c r="AL15" s="644"/>
      <c r="AM15" s="644"/>
      <c r="AN15" s="644"/>
      <c r="AO15" s="644"/>
      <c r="AP15" s="644"/>
      <c r="AQ15" s="645"/>
      <c r="AR15" s="643" t="s">
        <v>547</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544</v>
      </c>
      <c r="Q16" s="644"/>
      <c r="R16" s="644"/>
      <c r="S16" s="644"/>
      <c r="T16" s="644"/>
      <c r="U16" s="644"/>
      <c r="V16" s="645"/>
      <c r="W16" s="643" t="s">
        <v>544</v>
      </c>
      <c r="X16" s="644"/>
      <c r="Y16" s="644"/>
      <c r="Z16" s="644"/>
      <c r="AA16" s="644"/>
      <c r="AB16" s="644"/>
      <c r="AC16" s="645"/>
      <c r="AD16" s="643" t="s">
        <v>544</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544</v>
      </c>
      <c r="Q17" s="644"/>
      <c r="R17" s="644"/>
      <c r="S17" s="644"/>
      <c r="T17" s="644"/>
      <c r="U17" s="644"/>
      <c r="V17" s="645"/>
      <c r="W17" s="643" t="s">
        <v>544</v>
      </c>
      <c r="X17" s="644"/>
      <c r="Y17" s="644"/>
      <c r="Z17" s="644"/>
      <c r="AA17" s="644"/>
      <c r="AB17" s="644"/>
      <c r="AC17" s="645"/>
      <c r="AD17" s="643" t="s">
        <v>544</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8</v>
      </c>
      <c r="Q18" s="865"/>
      <c r="R18" s="865"/>
      <c r="S18" s="865"/>
      <c r="T18" s="865"/>
      <c r="U18" s="865"/>
      <c r="V18" s="866"/>
      <c r="W18" s="864">
        <f>SUM(W13:AC17)</f>
        <v>8</v>
      </c>
      <c r="X18" s="865"/>
      <c r="Y18" s="865"/>
      <c r="Z18" s="865"/>
      <c r="AA18" s="865"/>
      <c r="AB18" s="865"/>
      <c r="AC18" s="866"/>
      <c r="AD18" s="864">
        <f>SUM(AD13:AJ17)</f>
        <v>6</v>
      </c>
      <c r="AE18" s="865"/>
      <c r="AF18" s="865"/>
      <c r="AG18" s="865"/>
      <c r="AH18" s="865"/>
      <c r="AI18" s="865"/>
      <c r="AJ18" s="866"/>
      <c r="AK18" s="864">
        <f>SUM(AK13:AQ17)</f>
        <v>5</v>
      </c>
      <c r="AL18" s="865"/>
      <c r="AM18" s="865"/>
      <c r="AN18" s="865"/>
      <c r="AO18" s="865"/>
      <c r="AP18" s="865"/>
      <c r="AQ18" s="866"/>
      <c r="AR18" s="864">
        <f>SUM(AR13:AX17)</f>
        <v>7</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7</v>
      </c>
      <c r="Q19" s="644"/>
      <c r="R19" s="644"/>
      <c r="S19" s="644"/>
      <c r="T19" s="644"/>
      <c r="U19" s="644"/>
      <c r="V19" s="645"/>
      <c r="W19" s="643">
        <v>7</v>
      </c>
      <c r="X19" s="644"/>
      <c r="Y19" s="644"/>
      <c r="Z19" s="644"/>
      <c r="AA19" s="644"/>
      <c r="AB19" s="644"/>
      <c r="AC19" s="645"/>
      <c r="AD19" s="643">
        <v>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0.875</v>
      </c>
      <c r="Q20" s="302"/>
      <c r="R20" s="302"/>
      <c r="S20" s="302"/>
      <c r="T20" s="302"/>
      <c r="U20" s="302"/>
      <c r="V20" s="302"/>
      <c r="W20" s="302">
        <f t="shared" ref="W20" si="0">IF(W18=0, "-", SUM(W19)/W18)</f>
        <v>0.875</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0.875</v>
      </c>
      <c r="Q21" s="302"/>
      <c r="R21" s="302"/>
      <c r="S21" s="302"/>
      <c r="T21" s="302"/>
      <c r="U21" s="302"/>
      <c r="V21" s="302"/>
      <c r="W21" s="302">
        <f t="shared" ref="W21" si="2">IF(W19=0, "-", SUM(W19)/SUM(W13,W14))</f>
        <v>0.875</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490</v>
      </c>
      <c r="H23" s="972"/>
      <c r="I23" s="972"/>
      <c r="J23" s="972"/>
      <c r="K23" s="972"/>
      <c r="L23" s="972"/>
      <c r="M23" s="972"/>
      <c r="N23" s="972"/>
      <c r="O23" s="973"/>
      <c r="P23" s="905">
        <v>3</v>
      </c>
      <c r="Q23" s="906"/>
      <c r="R23" s="906"/>
      <c r="S23" s="906"/>
      <c r="T23" s="906"/>
      <c r="U23" s="906"/>
      <c r="V23" s="922"/>
      <c r="W23" s="905">
        <v>4</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488</v>
      </c>
      <c r="H24" s="924"/>
      <c r="I24" s="924"/>
      <c r="J24" s="924"/>
      <c r="K24" s="924"/>
      <c r="L24" s="924"/>
      <c r="M24" s="924"/>
      <c r="N24" s="924"/>
      <c r="O24" s="925"/>
      <c r="P24" s="643">
        <v>1</v>
      </c>
      <c r="Q24" s="644"/>
      <c r="R24" s="644"/>
      <c r="S24" s="644"/>
      <c r="T24" s="644"/>
      <c r="U24" s="644"/>
      <c r="V24" s="645"/>
      <c r="W24" s="643">
        <v>2</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489</v>
      </c>
      <c r="H25" s="924"/>
      <c r="I25" s="924"/>
      <c r="J25" s="924"/>
      <c r="K25" s="924"/>
      <c r="L25" s="924"/>
      <c r="M25" s="924"/>
      <c r="N25" s="924"/>
      <c r="O25" s="925"/>
      <c r="P25" s="643">
        <v>0.7</v>
      </c>
      <c r="Q25" s="644"/>
      <c r="R25" s="644"/>
      <c r="S25" s="644"/>
      <c r="T25" s="644"/>
      <c r="U25" s="644"/>
      <c r="V25" s="645"/>
      <c r="W25" s="643">
        <v>0.7</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531</v>
      </c>
      <c r="H26" s="924"/>
      <c r="I26" s="924"/>
      <c r="J26" s="924"/>
      <c r="K26" s="924"/>
      <c r="L26" s="924"/>
      <c r="M26" s="924"/>
      <c r="N26" s="924"/>
      <c r="O26" s="925"/>
      <c r="P26" s="643">
        <v>0.3</v>
      </c>
      <c r="Q26" s="644"/>
      <c r="R26" s="644"/>
      <c r="S26" s="644"/>
      <c r="T26" s="644"/>
      <c r="U26" s="644"/>
      <c r="V26" s="645"/>
      <c r="W26" s="643">
        <v>0.3</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5</v>
      </c>
      <c r="Q29" s="644"/>
      <c r="R29" s="644"/>
      <c r="S29" s="644"/>
      <c r="T29" s="644"/>
      <c r="U29" s="644"/>
      <c r="V29" s="645"/>
      <c r="W29" s="953">
        <f>AR13</f>
        <v>7</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493</v>
      </c>
      <c r="AR31" s="185"/>
      <c r="AS31" s="118" t="s">
        <v>188</v>
      </c>
      <c r="AT31" s="119"/>
      <c r="AU31" s="184">
        <v>3</v>
      </c>
      <c r="AV31" s="184"/>
      <c r="AW31" s="384" t="s">
        <v>177</v>
      </c>
      <c r="AX31" s="385"/>
    </row>
    <row r="32" spans="1:50" ht="37.5" customHeight="1" x14ac:dyDescent="0.15">
      <c r="A32" s="389"/>
      <c r="B32" s="387"/>
      <c r="C32" s="387"/>
      <c r="D32" s="387"/>
      <c r="E32" s="387"/>
      <c r="F32" s="388"/>
      <c r="G32" s="550" t="s">
        <v>491</v>
      </c>
      <c r="H32" s="551"/>
      <c r="I32" s="551"/>
      <c r="J32" s="551"/>
      <c r="K32" s="551"/>
      <c r="L32" s="551"/>
      <c r="M32" s="551"/>
      <c r="N32" s="551"/>
      <c r="O32" s="552"/>
      <c r="P32" s="90" t="s">
        <v>492</v>
      </c>
      <c r="Q32" s="90"/>
      <c r="R32" s="90"/>
      <c r="S32" s="90"/>
      <c r="T32" s="90"/>
      <c r="U32" s="90"/>
      <c r="V32" s="90"/>
      <c r="W32" s="90"/>
      <c r="X32" s="91"/>
      <c r="Y32" s="460" t="s">
        <v>12</v>
      </c>
      <c r="Z32" s="520"/>
      <c r="AA32" s="521"/>
      <c r="AB32" s="450" t="s">
        <v>494</v>
      </c>
      <c r="AC32" s="450"/>
      <c r="AD32" s="450"/>
      <c r="AE32" s="202">
        <v>71</v>
      </c>
      <c r="AF32" s="203"/>
      <c r="AG32" s="203"/>
      <c r="AH32" s="203"/>
      <c r="AI32" s="202">
        <v>75</v>
      </c>
      <c r="AJ32" s="203"/>
      <c r="AK32" s="203"/>
      <c r="AL32" s="203"/>
      <c r="AM32" s="202">
        <v>78</v>
      </c>
      <c r="AN32" s="203"/>
      <c r="AO32" s="203"/>
      <c r="AP32" s="203"/>
      <c r="AQ32" s="326" t="s">
        <v>487</v>
      </c>
      <c r="AR32" s="192"/>
      <c r="AS32" s="192"/>
      <c r="AT32" s="327"/>
      <c r="AU32" s="203" t="s">
        <v>496</v>
      </c>
      <c r="AV32" s="203"/>
      <c r="AW32" s="203"/>
      <c r="AX32" s="205"/>
    </row>
    <row r="33" spans="1:50" ht="37.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494</v>
      </c>
      <c r="AC33" s="512"/>
      <c r="AD33" s="512"/>
      <c r="AE33" s="202">
        <v>90</v>
      </c>
      <c r="AF33" s="203"/>
      <c r="AG33" s="203"/>
      <c r="AH33" s="203"/>
      <c r="AI33" s="202">
        <v>90</v>
      </c>
      <c r="AJ33" s="203"/>
      <c r="AK33" s="203"/>
      <c r="AL33" s="203"/>
      <c r="AM33" s="202">
        <v>90</v>
      </c>
      <c r="AN33" s="203"/>
      <c r="AO33" s="203"/>
      <c r="AP33" s="203"/>
      <c r="AQ33" s="326" t="s">
        <v>487</v>
      </c>
      <c r="AR33" s="192"/>
      <c r="AS33" s="192"/>
      <c r="AT33" s="327"/>
      <c r="AU33" s="203">
        <v>90</v>
      </c>
      <c r="AV33" s="203"/>
      <c r="AW33" s="203"/>
      <c r="AX33" s="205"/>
    </row>
    <row r="34" spans="1:50" ht="37.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f>ROUND(AE32/AE33*100,0)</f>
        <v>79</v>
      </c>
      <c r="AF34" s="203"/>
      <c r="AG34" s="203"/>
      <c r="AH34" s="203"/>
      <c r="AI34" s="202">
        <f>ROUND(AI32/AI33*100,0)</f>
        <v>83</v>
      </c>
      <c r="AJ34" s="203"/>
      <c r="AK34" s="203"/>
      <c r="AL34" s="203"/>
      <c r="AM34" s="202">
        <f>ROUND(AM32/AM33*100,0)</f>
        <v>87</v>
      </c>
      <c r="AN34" s="203"/>
      <c r="AO34" s="203"/>
      <c r="AP34" s="203"/>
      <c r="AQ34" s="326" t="s">
        <v>487</v>
      </c>
      <c r="AR34" s="192"/>
      <c r="AS34" s="192"/>
      <c r="AT34" s="327"/>
      <c r="AU34" s="203" t="s">
        <v>487</v>
      </c>
      <c r="AV34" s="203"/>
      <c r="AW34" s="203"/>
      <c r="AX34" s="205"/>
    </row>
    <row r="35" spans="1:50" ht="23.25" customHeight="1" x14ac:dyDescent="0.15">
      <c r="A35" s="210" t="s">
        <v>304</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497</v>
      </c>
      <c r="H101" s="90"/>
      <c r="I101" s="90"/>
      <c r="J101" s="90"/>
      <c r="K101" s="90"/>
      <c r="L101" s="90"/>
      <c r="M101" s="90"/>
      <c r="N101" s="90"/>
      <c r="O101" s="90"/>
      <c r="P101" s="90"/>
      <c r="Q101" s="90"/>
      <c r="R101" s="90"/>
      <c r="S101" s="90"/>
      <c r="T101" s="90"/>
      <c r="U101" s="90"/>
      <c r="V101" s="90"/>
      <c r="W101" s="90"/>
      <c r="X101" s="91"/>
      <c r="Y101" s="531" t="s">
        <v>54</v>
      </c>
      <c r="Z101" s="532"/>
      <c r="AA101" s="533"/>
      <c r="AB101" s="450" t="s">
        <v>498</v>
      </c>
      <c r="AC101" s="450"/>
      <c r="AD101" s="450"/>
      <c r="AE101" s="202">
        <v>94</v>
      </c>
      <c r="AF101" s="203"/>
      <c r="AG101" s="203"/>
      <c r="AH101" s="204"/>
      <c r="AI101" s="202">
        <v>96</v>
      </c>
      <c r="AJ101" s="203"/>
      <c r="AK101" s="203"/>
      <c r="AL101" s="204"/>
      <c r="AM101" s="202">
        <v>96</v>
      </c>
      <c r="AN101" s="203"/>
      <c r="AO101" s="203"/>
      <c r="AP101" s="204"/>
      <c r="AQ101" s="202" t="s">
        <v>487</v>
      </c>
      <c r="AR101" s="203"/>
      <c r="AS101" s="203"/>
      <c r="AT101" s="204"/>
      <c r="AU101" s="202" t="s">
        <v>496</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498</v>
      </c>
      <c r="AC102" s="450"/>
      <c r="AD102" s="450"/>
      <c r="AE102" s="407">
        <v>94</v>
      </c>
      <c r="AF102" s="407"/>
      <c r="AG102" s="407"/>
      <c r="AH102" s="407"/>
      <c r="AI102" s="407">
        <v>96</v>
      </c>
      <c r="AJ102" s="407"/>
      <c r="AK102" s="407"/>
      <c r="AL102" s="407"/>
      <c r="AM102" s="407">
        <v>96</v>
      </c>
      <c r="AN102" s="407"/>
      <c r="AO102" s="407"/>
      <c r="AP102" s="407"/>
      <c r="AQ102" s="257">
        <v>97</v>
      </c>
      <c r="AR102" s="258"/>
      <c r="AS102" s="258"/>
      <c r="AT102" s="303"/>
      <c r="AU102" s="257">
        <v>98</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500</v>
      </c>
      <c r="AC116" s="452"/>
      <c r="AD116" s="453"/>
      <c r="AE116" s="407">
        <v>7</v>
      </c>
      <c r="AF116" s="407"/>
      <c r="AG116" s="407"/>
      <c r="AH116" s="407"/>
      <c r="AI116" s="407">
        <v>7</v>
      </c>
      <c r="AJ116" s="407"/>
      <c r="AK116" s="407"/>
      <c r="AL116" s="407"/>
      <c r="AM116" s="407">
        <v>6</v>
      </c>
      <c r="AN116" s="407"/>
      <c r="AO116" s="407"/>
      <c r="AP116" s="407"/>
      <c r="AQ116" s="202">
        <v>5</v>
      </c>
      <c r="AR116" s="203"/>
      <c r="AS116" s="203"/>
      <c r="AT116" s="203"/>
      <c r="AU116" s="203"/>
      <c r="AV116" s="203"/>
      <c r="AW116" s="203"/>
      <c r="AX116" s="205"/>
    </row>
    <row r="117" spans="1:50" ht="23.2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501</v>
      </c>
      <c r="AC117" s="462"/>
      <c r="AD117" s="463"/>
      <c r="AE117" s="540" t="s">
        <v>532</v>
      </c>
      <c r="AF117" s="540"/>
      <c r="AG117" s="540"/>
      <c r="AH117" s="540"/>
      <c r="AI117" s="540" t="s">
        <v>502</v>
      </c>
      <c r="AJ117" s="540"/>
      <c r="AK117" s="540"/>
      <c r="AL117" s="540"/>
      <c r="AM117" s="540" t="s">
        <v>503</v>
      </c>
      <c r="AN117" s="540"/>
      <c r="AO117" s="540"/>
      <c r="AP117" s="540"/>
      <c r="AQ117" s="540" t="s">
        <v>533</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504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487</v>
      </c>
      <c r="AR133" s="184"/>
      <c r="AS133" s="118" t="s">
        <v>188</v>
      </c>
      <c r="AT133" s="119"/>
      <c r="AU133" s="185">
        <v>3</v>
      </c>
      <c r="AV133" s="185"/>
      <c r="AW133" s="118" t="s">
        <v>177</v>
      </c>
      <c r="AX133" s="180"/>
    </row>
    <row r="134" spans="1:50" ht="39.75" customHeight="1" x14ac:dyDescent="0.15">
      <c r="A134" s="174"/>
      <c r="B134" s="171"/>
      <c r="C134" s="165"/>
      <c r="D134" s="171"/>
      <c r="E134" s="165"/>
      <c r="F134" s="166"/>
      <c r="G134" s="89" t="s">
        <v>506</v>
      </c>
      <c r="H134" s="90"/>
      <c r="I134" s="90"/>
      <c r="J134" s="90"/>
      <c r="K134" s="90"/>
      <c r="L134" s="90"/>
      <c r="M134" s="90"/>
      <c r="N134" s="90"/>
      <c r="O134" s="90"/>
      <c r="P134" s="90"/>
      <c r="Q134" s="90"/>
      <c r="R134" s="90"/>
      <c r="S134" s="90"/>
      <c r="T134" s="90"/>
      <c r="U134" s="90"/>
      <c r="V134" s="90"/>
      <c r="W134" s="90"/>
      <c r="X134" s="91"/>
      <c r="Y134" s="186" t="s">
        <v>202</v>
      </c>
      <c r="Z134" s="187"/>
      <c r="AA134" s="188"/>
      <c r="AB134" s="189" t="s">
        <v>494</v>
      </c>
      <c r="AC134" s="190"/>
      <c r="AD134" s="190"/>
      <c r="AE134" s="191">
        <v>71</v>
      </c>
      <c r="AF134" s="192"/>
      <c r="AG134" s="192"/>
      <c r="AH134" s="192"/>
      <c r="AI134" s="191">
        <v>75</v>
      </c>
      <c r="AJ134" s="192"/>
      <c r="AK134" s="192"/>
      <c r="AL134" s="192"/>
      <c r="AM134" s="191">
        <v>78</v>
      </c>
      <c r="AN134" s="192"/>
      <c r="AO134" s="192"/>
      <c r="AP134" s="192"/>
      <c r="AQ134" s="191" t="s">
        <v>487</v>
      </c>
      <c r="AR134" s="192"/>
      <c r="AS134" s="192"/>
      <c r="AT134" s="192"/>
      <c r="AU134" s="191" t="s">
        <v>487</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494</v>
      </c>
      <c r="AC135" s="198"/>
      <c r="AD135" s="198"/>
      <c r="AE135" s="191" t="s">
        <v>535</v>
      </c>
      <c r="AF135" s="192"/>
      <c r="AG135" s="192"/>
      <c r="AH135" s="192"/>
      <c r="AI135" s="191" t="s">
        <v>535</v>
      </c>
      <c r="AJ135" s="192"/>
      <c r="AK135" s="192"/>
      <c r="AL135" s="192"/>
      <c r="AM135" s="191" t="s">
        <v>535</v>
      </c>
      <c r="AN135" s="192"/>
      <c r="AO135" s="192"/>
      <c r="AP135" s="192"/>
      <c r="AQ135" s="191" t="s">
        <v>487</v>
      </c>
      <c r="AR135" s="192"/>
      <c r="AS135" s="192"/>
      <c r="AT135" s="192"/>
      <c r="AU135" s="191">
        <v>90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534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48.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7"/>
      <c r="E430" s="159" t="s">
        <v>324</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3.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539</v>
      </c>
      <c r="AH702" s="372"/>
      <c r="AI702" s="372"/>
      <c r="AJ702" s="372"/>
      <c r="AK702" s="372"/>
      <c r="AL702" s="372"/>
      <c r="AM702" s="372"/>
      <c r="AN702" s="372"/>
      <c r="AO702" s="372"/>
      <c r="AP702" s="372"/>
      <c r="AQ702" s="372"/>
      <c r="AR702" s="372"/>
      <c r="AS702" s="372"/>
      <c r="AT702" s="372"/>
      <c r="AU702" s="372"/>
      <c r="AV702" s="372"/>
      <c r="AW702" s="372"/>
      <c r="AX702" s="373"/>
    </row>
    <row r="703" spans="1:50" ht="43.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540</v>
      </c>
      <c r="AH703" s="87"/>
      <c r="AI703" s="87"/>
      <c r="AJ703" s="87"/>
      <c r="AK703" s="87"/>
      <c r="AL703" s="87"/>
      <c r="AM703" s="87"/>
      <c r="AN703" s="87"/>
      <c r="AO703" s="87"/>
      <c r="AP703" s="87"/>
      <c r="AQ703" s="87"/>
      <c r="AR703" s="87"/>
      <c r="AS703" s="87"/>
      <c r="AT703" s="87"/>
      <c r="AU703" s="87"/>
      <c r="AV703" s="87"/>
      <c r="AW703" s="87"/>
      <c r="AX703" s="88"/>
    </row>
    <row r="704" spans="1:50" ht="42"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541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485</v>
      </c>
      <c r="AE705" s="701"/>
      <c r="AF705" s="701"/>
      <c r="AG705" s="110" t="s">
        <v>507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538</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508</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510</v>
      </c>
      <c r="AE708" s="591"/>
      <c r="AF708" s="591"/>
      <c r="AG708" s="728" t="s">
        <v>545</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509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510</v>
      </c>
      <c r="AE710" s="313"/>
      <c r="AF710" s="313"/>
      <c r="AG710" s="86" t="s">
        <v>545</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511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485</v>
      </c>
      <c r="AE712" s="769"/>
      <c r="AF712" s="769"/>
      <c r="AG712" s="796" t="s">
        <v>545</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510</v>
      </c>
      <c r="AE713" s="313"/>
      <c r="AF713" s="649"/>
      <c r="AG713" s="86" t="s">
        <v>545</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2" t="s">
        <v>512</v>
      </c>
      <c r="AH714" s="723"/>
      <c r="AI714" s="723"/>
      <c r="AJ714" s="723"/>
      <c r="AK714" s="723"/>
      <c r="AL714" s="723"/>
      <c r="AM714" s="723"/>
      <c r="AN714" s="723"/>
      <c r="AO714" s="723"/>
      <c r="AP714" s="723"/>
      <c r="AQ714" s="723"/>
      <c r="AR714" s="723"/>
      <c r="AS714" s="723"/>
      <c r="AT714" s="723"/>
      <c r="AU714" s="723"/>
      <c r="AV714" s="723"/>
      <c r="AW714" s="723"/>
      <c r="AX714" s="724"/>
    </row>
    <row r="715" spans="1:50" ht="42.75"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513</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485</v>
      </c>
      <c r="AE716" s="613"/>
      <c r="AF716" s="613"/>
      <c r="AG716" s="86" t="s">
        <v>514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515</v>
      </c>
      <c r="AH717" s="87"/>
      <c r="AI717" s="87"/>
      <c r="AJ717" s="87"/>
      <c r="AK717" s="87"/>
      <c r="AL717" s="87"/>
      <c r="AM717" s="87"/>
      <c r="AN717" s="87"/>
      <c r="AO717" s="87"/>
      <c r="AP717" s="87"/>
      <c r="AQ717" s="87"/>
      <c r="AR717" s="87"/>
      <c r="AS717" s="87"/>
      <c r="AT717" s="87"/>
      <c r="AU717" s="87"/>
      <c r="AV717" s="87"/>
      <c r="AW717" s="87"/>
      <c r="AX717" s="88"/>
    </row>
    <row r="718" spans="1:50" ht="44.2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516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510</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537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136</v>
      </c>
      <c r="B731" s="786"/>
      <c r="C731" s="786"/>
      <c r="D731" s="786"/>
      <c r="E731" s="787"/>
      <c r="F731" s="715" t="s">
        <v>548</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550</v>
      </c>
      <c r="B733" s="660"/>
      <c r="C733" s="660"/>
      <c r="D733" s="660"/>
      <c r="E733" s="661"/>
      <c r="F733" s="623" t="s">
        <v>549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518</v>
      </c>
      <c r="F737" s="975"/>
      <c r="G737" s="975"/>
      <c r="H737" s="975"/>
      <c r="I737" s="975"/>
      <c r="J737" s="975"/>
      <c r="K737" s="975"/>
      <c r="L737" s="975"/>
      <c r="M737" s="975"/>
      <c r="N737" s="351" t="s">
        <v>322</v>
      </c>
      <c r="O737" s="351"/>
      <c r="P737" s="351"/>
      <c r="Q737" s="351"/>
      <c r="R737" s="975" t="s">
        <v>521</v>
      </c>
      <c r="S737" s="975"/>
      <c r="T737" s="975"/>
      <c r="U737" s="975"/>
      <c r="V737" s="975"/>
      <c r="W737" s="975"/>
      <c r="X737" s="975"/>
      <c r="Y737" s="975"/>
      <c r="Z737" s="975"/>
      <c r="AA737" s="351" t="s">
        <v>321</v>
      </c>
      <c r="AB737" s="351"/>
      <c r="AC737" s="351"/>
      <c r="AD737" s="351"/>
      <c r="AE737" s="975" t="s">
        <v>523</v>
      </c>
      <c r="AF737" s="975"/>
      <c r="AG737" s="975"/>
      <c r="AH737" s="975"/>
      <c r="AI737" s="975"/>
      <c r="AJ737" s="975"/>
      <c r="AK737" s="975"/>
      <c r="AL737" s="975"/>
      <c r="AM737" s="975"/>
      <c r="AN737" s="351" t="s">
        <v>320</v>
      </c>
      <c r="AO737" s="351"/>
      <c r="AP737" s="351"/>
      <c r="AQ737" s="351"/>
      <c r="AR737" s="981" t="s">
        <v>520</v>
      </c>
      <c r="AS737" s="982"/>
      <c r="AT737" s="982"/>
      <c r="AU737" s="982"/>
      <c r="AV737" s="982"/>
      <c r="AW737" s="982"/>
      <c r="AX737" s="983"/>
      <c r="AY737" s="74"/>
      <c r="AZ737" s="74"/>
    </row>
    <row r="738" spans="1:52" ht="24.75" customHeight="1" x14ac:dyDescent="0.15">
      <c r="A738" s="974" t="s">
        <v>319</v>
      </c>
      <c r="B738" s="195"/>
      <c r="C738" s="195"/>
      <c r="D738" s="196"/>
      <c r="E738" s="975" t="s">
        <v>519</v>
      </c>
      <c r="F738" s="975"/>
      <c r="G738" s="975"/>
      <c r="H738" s="975"/>
      <c r="I738" s="975"/>
      <c r="J738" s="975"/>
      <c r="K738" s="975"/>
      <c r="L738" s="975"/>
      <c r="M738" s="975"/>
      <c r="N738" s="351" t="s">
        <v>318</v>
      </c>
      <c r="O738" s="351"/>
      <c r="P738" s="351"/>
      <c r="Q738" s="351"/>
      <c r="R738" s="987" t="s">
        <v>522</v>
      </c>
      <c r="S738" s="975"/>
      <c r="T738" s="975"/>
      <c r="U738" s="975"/>
      <c r="V738" s="975"/>
      <c r="W738" s="975"/>
      <c r="X738" s="975"/>
      <c r="Y738" s="975"/>
      <c r="Z738" s="975"/>
      <c r="AA738" s="351" t="s">
        <v>317</v>
      </c>
      <c r="AB738" s="351"/>
      <c r="AC738" s="351"/>
      <c r="AD738" s="351"/>
      <c r="AE738" s="975" t="s">
        <v>524</v>
      </c>
      <c r="AF738" s="975"/>
      <c r="AG738" s="975"/>
      <c r="AH738" s="975"/>
      <c r="AI738" s="975"/>
      <c r="AJ738" s="975"/>
      <c r="AK738" s="975"/>
      <c r="AL738" s="975"/>
      <c r="AM738" s="975"/>
      <c r="AN738" s="351" t="s">
        <v>316</v>
      </c>
      <c r="AO738" s="351"/>
      <c r="AP738" s="351"/>
      <c r="AQ738" s="351"/>
      <c r="AR738" s="981" t="s">
        <v>525</v>
      </c>
      <c r="AS738" s="982"/>
      <c r="AT738" s="982"/>
      <c r="AU738" s="982"/>
      <c r="AV738" s="982"/>
      <c r="AW738" s="982"/>
      <c r="AX738" s="983"/>
    </row>
    <row r="739" spans="1:52" ht="24.75" customHeight="1" x14ac:dyDescent="0.15">
      <c r="A739" s="974" t="s">
        <v>315</v>
      </c>
      <c r="B739" s="195"/>
      <c r="C739" s="195"/>
      <c r="D739" s="196"/>
      <c r="E739" s="975" t="s">
        <v>530</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t="s">
        <v>481</v>
      </c>
      <c r="F740" s="960"/>
      <c r="G740" s="960"/>
      <c r="H740" s="78" t="str">
        <f>IF(E740="", "", "(")</f>
        <v>(</v>
      </c>
      <c r="I740" s="960"/>
      <c r="J740" s="960"/>
      <c r="K740" s="78" t="str">
        <f>IF(OR(I740="　", I740=""), "", "-")</f>
        <v/>
      </c>
      <c r="L740" s="961">
        <v>48</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526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35.25" customHeight="1" x14ac:dyDescent="0.15">
      <c r="A782" s="617"/>
      <c r="B782" s="618"/>
      <c r="C782" s="618"/>
      <c r="D782" s="618"/>
      <c r="E782" s="618"/>
      <c r="F782" s="619"/>
      <c r="G782" s="656" t="s">
        <v>527</v>
      </c>
      <c r="H782" s="657"/>
      <c r="I782" s="657"/>
      <c r="J782" s="657"/>
      <c r="K782" s="658"/>
      <c r="L782" s="650" t="s">
        <v>536</v>
      </c>
      <c r="M782" s="651"/>
      <c r="N782" s="651"/>
      <c r="O782" s="651"/>
      <c r="P782" s="651"/>
      <c r="Q782" s="651"/>
      <c r="R782" s="651"/>
      <c r="S782" s="651"/>
      <c r="T782" s="651"/>
      <c r="U782" s="651"/>
      <c r="V782" s="651"/>
      <c r="W782" s="651"/>
      <c r="X782" s="652"/>
      <c r="Y782" s="374">
        <v>4</v>
      </c>
      <c r="Z782" s="375"/>
      <c r="AA782" s="375"/>
      <c r="AB782" s="791"/>
      <c r="AC782" s="656" t="s">
        <v>545</v>
      </c>
      <c r="AD782" s="657"/>
      <c r="AE782" s="657"/>
      <c r="AF782" s="657"/>
      <c r="AG782" s="658"/>
      <c r="AH782" s="650" t="s">
        <v>545</v>
      </c>
      <c r="AI782" s="651"/>
      <c r="AJ782" s="651"/>
      <c r="AK782" s="651"/>
      <c r="AL782" s="651"/>
      <c r="AM782" s="651"/>
      <c r="AN782" s="651"/>
      <c r="AO782" s="651"/>
      <c r="AP782" s="651"/>
      <c r="AQ782" s="651"/>
      <c r="AR782" s="651"/>
      <c r="AS782" s="651"/>
      <c r="AT782" s="652"/>
      <c r="AU782" s="374" t="s">
        <v>545</v>
      </c>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4</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45.75" customHeight="1" x14ac:dyDescent="0.15">
      <c r="A838" s="362">
        <v>1</v>
      </c>
      <c r="B838" s="362">
        <v>1</v>
      </c>
      <c r="C838" s="347" t="s">
        <v>528</v>
      </c>
      <c r="D838" s="333"/>
      <c r="E838" s="333"/>
      <c r="F838" s="333"/>
      <c r="G838" s="333"/>
      <c r="H838" s="333"/>
      <c r="I838" s="333"/>
      <c r="J838" s="334">
        <v>5011101012993</v>
      </c>
      <c r="K838" s="335"/>
      <c r="L838" s="335"/>
      <c r="M838" s="335"/>
      <c r="N838" s="335"/>
      <c r="O838" s="335"/>
      <c r="P838" s="348" t="s">
        <v>536</v>
      </c>
      <c r="Q838" s="336"/>
      <c r="R838" s="336"/>
      <c r="S838" s="336"/>
      <c r="T838" s="336"/>
      <c r="U838" s="336"/>
      <c r="V838" s="336"/>
      <c r="W838" s="336"/>
      <c r="X838" s="336"/>
      <c r="Y838" s="337">
        <v>4</v>
      </c>
      <c r="Z838" s="338"/>
      <c r="AA838" s="338"/>
      <c r="AB838" s="339"/>
      <c r="AC838" s="349" t="s">
        <v>529</v>
      </c>
      <c r="AD838" s="357"/>
      <c r="AE838" s="357"/>
      <c r="AF838" s="357"/>
      <c r="AG838" s="357"/>
      <c r="AH838" s="358">
        <v>1</v>
      </c>
      <c r="AI838" s="359"/>
      <c r="AJ838" s="359"/>
      <c r="AK838" s="359"/>
      <c r="AL838" s="343">
        <v>95.307000000000002</v>
      </c>
      <c r="AM838" s="344"/>
      <c r="AN838" s="344"/>
      <c r="AO838" s="345"/>
      <c r="AP838" s="346" t="s">
        <v>545</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3" priority="14003">
      <formula>IF(RIGHT(TEXT(P14,"0.#"),1)=".",FALSE,TRUE)</formula>
    </cfRule>
    <cfRule type="expression" dxfId="2092" priority="14004">
      <formula>IF(RIGHT(TEXT(P14,"0.#"),1)=".",TRUE,FALSE)</formula>
    </cfRule>
  </conditionalFormatting>
  <conditionalFormatting sqref="AE32">
    <cfRule type="expression" dxfId="2091" priority="13993">
      <formula>IF(RIGHT(TEXT(AE32,"0.#"),1)=".",FALSE,TRUE)</formula>
    </cfRule>
    <cfRule type="expression" dxfId="2090" priority="13994">
      <formula>IF(RIGHT(TEXT(AE32,"0.#"),1)=".",TRUE,FALSE)</formula>
    </cfRule>
  </conditionalFormatting>
  <conditionalFormatting sqref="P18:AX18">
    <cfRule type="expression" dxfId="2089" priority="13879">
      <formula>IF(RIGHT(TEXT(P18,"0.#"),1)=".",FALSE,TRUE)</formula>
    </cfRule>
    <cfRule type="expression" dxfId="2088" priority="13880">
      <formula>IF(RIGHT(TEXT(P18,"0.#"),1)=".",TRUE,FALSE)</formula>
    </cfRule>
  </conditionalFormatting>
  <conditionalFormatting sqref="Y783">
    <cfRule type="expression" dxfId="2087" priority="13875">
      <formula>IF(RIGHT(TEXT(Y783,"0.#"),1)=".",FALSE,TRUE)</formula>
    </cfRule>
    <cfRule type="expression" dxfId="2086" priority="13876">
      <formula>IF(RIGHT(TEXT(Y783,"0.#"),1)=".",TRUE,FALSE)</formula>
    </cfRule>
  </conditionalFormatting>
  <conditionalFormatting sqref="Y792">
    <cfRule type="expression" dxfId="2085" priority="13871">
      <formula>IF(RIGHT(TEXT(Y792,"0.#"),1)=".",FALSE,TRUE)</formula>
    </cfRule>
    <cfRule type="expression" dxfId="2084" priority="13872">
      <formula>IF(RIGHT(TEXT(Y792,"0.#"),1)=".",TRUE,FALSE)</formula>
    </cfRule>
  </conditionalFormatting>
  <conditionalFormatting sqref="Y823:Y830 Y821 Y810:Y817 Y808 Y797:Y804 Y795">
    <cfRule type="expression" dxfId="2083" priority="13653">
      <formula>IF(RIGHT(TEXT(Y795,"0.#"),1)=".",FALSE,TRUE)</formula>
    </cfRule>
    <cfRule type="expression" dxfId="2082" priority="13654">
      <formula>IF(RIGHT(TEXT(Y795,"0.#"),1)=".",TRUE,FALSE)</formula>
    </cfRule>
  </conditionalFormatting>
  <conditionalFormatting sqref="P16:AQ17 P15:AX15 P13:AX13">
    <cfRule type="expression" dxfId="2081" priority="13701">
      <formula>IF(RIGHT(TEXT(P13,"0.#"),1)=".",FALSE,TRUE)</formula>
    </cfRule>
    <cfRule type="expression" dxfId="2080" priority="13702">
      <formula>IF(RIGHT(TEXT(P13,"0.#"),1)=".",TRUE,FALSE)</formula>
    </cfRule>
  </conditionalFormatting>
  <conditionalFormatting sqref="P19:AJ19">
    <cfRule type="expression" dxfId="2079" priority="13699">
      <formula>IF(RIGHT(TEXT(P19,"0.#"),1)=".",FALSE,TRUE)</formula>
    </cfRule>
    <cfRule type="expression" dxfId="2078" priority="13700">
      <formula>IF(RIGHT(TEXT(P19,"0.#"),1)=".",TRUE,FALSE)</formula>
    </cfRule>
  </conditionalFormatting>
  <conditionalFormatting sqref="AE101 AQ101">
    <cfRule type="expression" dxfId="2077" priority="13691">
      <formula>IF(RIGHT(TEXT(AE101,"0.#"),1)=".",FALSE,TRUE)</formula>
    </cfRule>
    <cfRule type="expression" dxfId="2076" priority="13692">
      <formula>IF(RIGHT(TEXT(AE101,"0.#"),1)=".",TRUE,FALSE)</formula>
    </cfRule>
  </conditionalFormatting>
  <conditionalFormatting sqref="Y784:Y791 Y782">
    <cfRule type="expression" dxfId="2075" priority="13677">
      <formula>IF(RIGHT(TEXT(Y782,"0.#"),1)=".",FALSE,TRUE)</formula>
    </cfRule>
    <cfRule type="expression" dxfId="2074" priority="13678">
      <formula>IF(RIGHT(TEXT(Y782,"0.#"),1)=".",TRUE,FALSE)</formula>
    </cfRule>
  </conditionalFormatting>
  <conditionalFormatting sqref="AU783">
    <cfRule type="expression" dxfId="2073" priority="13675">
      <formula>IF(RIGHT(TEXT(AU783,"0.#"),1)=".",FALSE,TRUE)</formula>
    </cfRule>
    <cfRule type="expression" dxfId="2072" priority="13676">
      <formula>IF(RIGHT(TEXT(AU783,"0.#"),1)=".",TRUE,FALSE)</formula>
    </cfRule>
  </conditionalFormatting>
  <conditionalFormatting sqref="AU792">
    <cfRule type="expression" dxfId="2071" priority="13673">
      <formula>IF(RIGHT(TEXT(AU792,"0.#"),1)=".",FALSE,TRUE)</formula>
    </cfRule>
    <cfRule type="expression" dxfId="2070" priority="13674">
      <formula>IF(RIGHT(TEXT(AU792,"0.#"),1)=".",TRUE,FALSE)</formula>
    </cfRule>
  </conditionalFormatting>
  <conditionalFormatting sqref="AU784:AU791 AU782">
    <cfRule type="expression" dxfId="2069" priority="13671">
      <formula>IF(RIGHT(TEXT(AU782,"0.#"),1)=".",FALSE,TRUE)</formula>
    </cfRule>
    <cfRule type="expression" dxfId="2068" priority="13672">
      <formula>IF(RIGHT(TEXT(AU782,"0.#"),1)=".",TRUE,FALSE)</formula>
    </cfRule>
  </conditionalFormatting>
  <conditionalFormatting sqref="Y822 Y809 Y796">
    <cfRule type="expression" dxfId="2067" priority="13657">
      <formula>IF(RIGHT(TEXT(Y796,"0.#"),1)=".",FALSE,TRUE)</formula>
    </cfRule>
    <cfRule type="expression" dxfId="2066" priority="13658">
      <formula>IF(RIGHT(TEXT(Y796,"0.#"),1)=".",TRUE,FALSE)</formula>
    </cfRule>
  </conditionalFormatting>
  <conditionalFormatting sqref="Y831 Y818 Y805">
    <cfRule type="expression" dxfId="2065" priority="13655">
      <formula>IF(RIGHT(TEXT(Y805,"0.#"),1)=".",FALSE,TRUE)</formula>
    </cfRule>
    <cfRule type="expression" dxfId="2064" priority="13656">
      <formula>IF(RIGHT(TEXT(Y805,"0.#"),1)=".",TRUE,FALSE)</formula>
    </cfRule>
  </conditionalFormatting>
  <conditionalFormatting sqref="AU822 AU809 AU796">
    <cfRule type="expression" dxfId="2063" priority="13651">
      <formula>IF(RIGHT(TEXT(AU796,"0.#"),1)=".",FALSE,TRUE)</formula>
    </cfRule>
    <cfRule type="expression" dxfId="2062" priority="13652">
      <formula>IF(RIGHT(TEXT(AU796,"0.#"),1)=".",TRUE,FALSE)</formula>
    </cfRule>
  </conditionalFormatting>
  <conditionalFormatting sqref="AU831 AU818 AU805">
    <cfRule type="expression" dxfId="2061" priority="13649">
      <formula>IF(RIGHT(TEXT(AU805,"0.#"),1)=".",FALSE,TRUE)</formula>
    </cfRule>
    <cfRule type="expression" dxfId="2060" priority="13650">
      <formula>IF(RIGHT(TEXT(AU805,"0.#"),1)=".",TRUE,FALSE)</formula>
    </cfRule>
  </conditionalFormatting>
  <conditionalFormatting sqref="AU823:AU830 AU821 AU810:AU817 AU808 AU797:AU804 AU795">
    <cfRule type="expression" dxfId="2059" priority="13647">
      <formula>IF(RIGHT(TEXT(AU795,"0.#"),1)=".",FALSE,TRUE)</formula>
    </cfRule>
    <cfRule type="expression" dxfId="2058" priority="13648">
      <formula>IF(RIGHT(TEXT(AU795,"0.#"),1)=".",TRUE,FALSE)</formula>
    </cfRule>
  </conditionalFormatting>
  <conditionalFormatting sqref="AM87">
    <cfRule type="expression" dxfId="2057" priority="13301">
      <formula>IF(RIGHT(TEXT(AM87,"0.#"),1)=".",FALSE,TRUE)</formula>
    </cfRule>
    <cfRule type="expression" dxfId="2056" priority="13302">
      <formula>IF(RIGHT(TEXT(AM87,"0.#"),1)=".",TRUE,FALSE)</formula>
    </cfRule>
  </conditionalFormatting>
  <conditionalFormatting sqref="AE55">
    <cfRule type="expression" dxfId="2055" priority="13369">
      <formula>IF(RIGHT(TEXT(AE55,"0.#"),1)=".",FALSE,TRUE)</formula>
    </cfRule>
    <cfRule type="expression" dxfId="2054" priority="13370">
      <formula>IF(RIGHT(TEXT(AE55,"0.#"),1)=".",TRUE,FALSE)</formula>
    </cfRule>
  </conditionalFormatting>
  <conditionalFormatting sqref="AI55">
    <cfRule type="expression" dxfId="2053" priority="13367">
      <formula>IF(RIGHT(TEXT(AI55,"0.#"),1)=".",FALSE,TRUE)</formula>
    </cfRule>
    <cfRule type="expression" dxfId="2052" priority="13368">
      <formula>IF(RIGHT(TEXT(AI55,"0.#"),1)=".",TRUE,FALSE)</formula>
    </cfRule>
  </conditionalFormatting>
  <conditionalFormatting sqref="AE33">
    <cfRule type="expression" dxfId="2051" priority="13461">
      <formula>IF(RIGHT(TEXT(AE33,"0.#"),1)=".",FALSE,TRUE)</formula>
    </cfRule>
    <cfRule type="expression" dxfId="2050" priority="13462">
      <formula>IF(RIGHT(TEXT(AE33,"0.#"),1)=".",TRUE,FALSE)</formula>
    </cfRule>
  </conditionalFormatting>
  <conditionalFormatting sqref="AE34 AI34 AM34">
    <cfRule type="expression" dxfId="2049" priority="13459">
      <formula>IF(RIGHT(TEXT(AE34,"0.#"),1)=".",FALSE,TRUE)</formula>
    </cfRule>
    <cfRule type="expression" dxfId="2048" priority="13460">
      <formula>IF(RIGHT(TEXT(AE34,"0.#"),1)=".",TRUE,FALSE)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1200" verticalDpi="1200" r:id="rId1"/>
  <headerFooter differentFirst="1" alignWithMargins="0"/>
  <rowBreaks count="3" manualBreakCount="3">
    <brk id="129" max="49" man="1"/>
    <brk id="727"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2020-05-15T08:45:53Z</cp:lastPrinted>
  <dcterms:created xsi:type="dcterms:W3CDTF">2012-03-13T00:50:25Z</dcterms:created>
  <dcterms:modified xsi:type="dcterms:W3CDTF">2020-09-28T06:10:59Z</dcterms:modified>
</cp:coreProperties>
</file>