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822_ 最終公表に向けたレビューシート等の追記・修正等\14 国政研○\"/>
    </mc:Choice>
  </mc:AlternateContent>
  <bookViews>
    <workbookView xWindow="0" yWindow="0" windowWidth="25200" windowHeight="1237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<sst xmlns="http://schemas.openxmlformats.org/spreadsheetml/2006/main" count="2164" uniqueCount="532">
  <si>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</si>
  <si>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</si>
  <si>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</si>
  <si>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</si>
  <si>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</si>
  <si>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</si>
  <si>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</si>
  <si>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</si>
  <si>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</si>
  <si>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</si>
  <si>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</si>
  <si>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</si>
  <si>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</si>
  <si>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</si>
  <si>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</si>
  <si>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</si>
  <si>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</si>
  <si>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</si>
  <si>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</si>
  <si>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</si>
  <si>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</si>
  <si>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</si>
  <si>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</si>
  <si>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</si>
  <si>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</si>
  <si>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</si>
  <si>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</si>
  <si>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</si>
  <si>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</si>
  <si>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</si>
  <si>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</si>
  <si>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</si>
  <si>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</si>
  <si>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</si>
  <si>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</si>
  <si>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</si>
  <si>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</si>
  <si>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</si>
  <si>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</si>
  <si>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</si>
  <si>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</si>
  <si>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</si>
  <si>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</si>
  <si>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</si>
  <si>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</si>
  <si>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</si>
  <si>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</si>
  <si>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</si>
  <si>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</si>
  <si>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</si>
  <si>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</si>
  <si>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</si>
  <si>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</si>
  <si>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</si>
  <si>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</si>
  <si>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</si>
  <si>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</si>
  <si>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</si>
  <si>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</si>
  <si>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</si>
  <si>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</si>
  <si>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</si>
  <si>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</si>
  <si>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</si>
  <si>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</si>
  <si>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</si>
  <si>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</si>
  <si>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</si>
  <si>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</si>
  <si>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</si>
  <si>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</si>
  <si>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</si>
  <si>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</si>
  <si>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</si>
  <si>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</si>
  <si>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</si>
  <si>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</si>
  <si>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</si>
  <si>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</si>
  <si>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</si>
  <si>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</si>
  <si>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</si>
  <si>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</si>
  <si>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</si>
  <si>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</si>
  <si>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</si>
  <si>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</si>
  <si>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</si>
  <si>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</si>
  <si>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</si>
  <si>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</si>
  <si>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</si>
  <si>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</si>
  <si>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</si>
  <si>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</si>
  <si>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</si>
  <si>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</si>
  <si>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</si>
  <si>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</si>
  <si>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</si>
  <si>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</si>
  <si>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</si>
  <si>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</si>
  <si>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</si>
  <si>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</si>
  <si>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</si>
  <si>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</si>
  <si>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</si>
  <si>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</si>
  <si>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</si>
  <si>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</si>
  <si>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</si>
  <si>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</si>
  <si>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</si>
  <si>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</si>
  <si>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</si>
  <si>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</si>
  <si>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</si>
  <si>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</si>
  <si>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</si>
  <si>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</si>
  <si>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</si>
  <si>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</si>
  <si>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</si>
  <si>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</si>
  <si>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</si>
  <si>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</si>
  <si>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</si>
  <si>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</si>
  <si>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</si>
  <si>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</si>
  <si>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</si>
  <si>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</si>
  <si>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</si>
  <si>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</si>
  <si>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</si>
  <si>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</si>
  <si>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</si>
  <si>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</si>
  <si>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</si>
  <si>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</si>
  <si>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</si>
  <si>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</si>
  <si>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</si>
  <si>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</si>
  <si>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</si>
  <si>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</si>
  <si>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</si>
  <si>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</si>
  <si>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</si>
  <si>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</si>
  <si>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</si>
  <si>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</si>
  <si>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</si>
  <si>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</si>
  <si>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</si>
  <si>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</si>
  <si>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</si>
  <si>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</si>
  <si>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</si>
  <si>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</si>
  <si>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</si>
  <si>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</si>
  <si>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</si>
  <si>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</si>
  <si>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</si>
  <si>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</si>
  <si>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</si>
  <si>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</si>
  <si>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</si>
  <si>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</si>
  <si>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</si>
  <si>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</si>
  <si>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</si>
  <si>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</si>
  <si>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</si>
  <si>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</si>
  <si>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</si>
  <si>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</si>
  <si>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</si>
  <si>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</si>
  <si>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</si>
  <si>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</si>
  <si>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</si>
  <si>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</si>
  <si>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</si>
  <si>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</si>
  <si>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</si>
  <si>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</si>
  <si>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</si>
  <si>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</si>
  <si>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</si>
  <si>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</si>
  <si>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</si>
  <si>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</si>
  <si>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</si>
  <si>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</si>
  <si>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</si>
  <si>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</si>
  <si>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</si>
  <si>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</si>
  <si>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</si>
  <si>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</si>
  <si>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</si>
  <si>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</si>
  <si>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</si>
  <si>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</si>
  <si>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</si>
  <si>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</si>
  <si>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</si>
  <si>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</si>
  <si>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</si>
  <si>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</si>
  <si>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</si>
  <si>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</si>
  <si>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</si>
  <si>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</si>
  <si>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</si>
  <si>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</si>
  <si>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</si>
  <si>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</si>
  <si>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</si>
  <si>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</si>
  <si>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</si>
  <si>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</si>
  <si>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</si>
  <si>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</si>
  <si>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</si>
  <si>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</si>
  <si>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</si>
  <si>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</si>
  <si>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</si>
  <si>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</si>
  <si>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</si>
  <si>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</si>
  <si>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</si>
  <si>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</si>
  <si>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</si>
  <si>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</si>
  <si>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</si>
  <si>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</si>
  <si>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</si>
  <si>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</si>
  <si>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</si>
  <si>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</si>
  <si>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</si>
  <si>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</si>
  <si>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</si>
  <si>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</si>
  <si>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</si>
  <si>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</si>
  <si>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</si>
  <si>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</si>
  <si>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</si>
  <si>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</si>
  <si>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</si>
  <si>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</si>
  <si>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</si>
  <si>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</si>
  <si>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</si>
  <si>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</si>
  <si>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</si>
  <si>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</si>
  <si>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</si>
  <si>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</si>
  <si>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</si>
  <si>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</si>
  <si>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</si>
  <si>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</si>
  <si>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</si>
  <si>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</si>
  <si>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</si>
  <si>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</si>
  <si>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</si>
  <si>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</si>
  <si>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</si>
  <si>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</si>
  <si>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</si>
  <si>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</si>
  <si>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</si>
  <si>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</si>
  <si>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</si>
  <si>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</si>
  <si>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</si>
  <si>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</si>
  <si>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</si>
  <si>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</si>
  <si>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</si>
  <si>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</si>
  <si>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</si>
  <si>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</si>
  <si>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</si>
  <si>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</si>
  <si>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</si>
  <si>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</si>
  <si>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</si>
  <si>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</si>
  <si>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</si>
  <si>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</si>
  <si>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</si>
  <si>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</si>
  <si>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</si>
  <si>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</si>
  <si>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</si>
  <si>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</si>
  <si>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</si>
  <si>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</si>
  <si>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</si>
  <si>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</si>
  <si>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</si>
  <si>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</si>
  <si>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</si>
  <si>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</si>
  <si>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</si>
  <si>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</si>
  <si>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</si>
  <si>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</si>
  <si>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</si>
  <si>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</si>
  <si>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</si>
  <si>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</si>
  <si>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</si>
  <si>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</si>
  <si>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</si>
  <si>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</si>
  <si>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</si>
  <si>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</si>
  <si>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</si>
  <si>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</si>
  <si>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</si>
  <si>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</si>
  <si>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</si>
  <si>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</si>
  <si>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</si>
  <si>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</si>
  <si>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</si>
  <si>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</si>
  <si>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</si>
  <si>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</si>
  <si>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</si>
  <si>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</si>
  <si>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</si>
  <si>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</si>
  <si>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</si>
  <si>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</si>
  <si>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</si>
  <si>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</si>
  <si>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</si>
  <si>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</si>
  <si>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</si>
  <si>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</si>
  <si>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</si>
  <si>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</si>
  <si>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</si>
  <si>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</si>
  <si>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</si>
  <si>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</si>
  <si>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</si>
  <si>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</si>
  <si>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</si>
  <si>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</si>
  <si>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</si>
  <si>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</si>
  <si>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</si>
  <si>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</si>
  <si>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</si>
  <si>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</si>
  <si>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</si>
  <si>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</si>
  <si>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</si>
  <si>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</si>
  <si>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</si>
  <si>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</si>
  <si>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</si>
  <si>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</si>
  <si>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</si>
  <si>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</si>
  <si>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</si>
  <si>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</si>
  <si>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</si>
  <si>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</si>
  <si>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</si>
  <si>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</si>
  <si>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</si>
  <si>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</si>
  <si>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</si>
  <si>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</si>
  <si>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</si>
  <si>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</si>
  <si>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</si>
  <si>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</si>
  <si>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</si>
  <si>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</si>
  <si>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</si>
  <si>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</si>
  <si>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</si>
  <si>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</si>
  <si>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</si>
  <si>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</si>
  <si>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</si>
  <si>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</si>
  <si>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</si>
  <si>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</si>
  <si>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</si>
  <si>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</si>
  <si>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</si>
  <si>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</si>
  <si>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</si>
  <si>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</si>
  <si>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</si>
  <si>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</si>
  <si>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</si>
  <si>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</si>
  <si>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</si>
  <si>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</si>
  <si>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</si>
  <si>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</si>
  <si>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</si>
  <si>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</si>
  <si>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</si>
  <si>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</si>
  <si>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</si>
  <si>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</si>
  <si>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</si>
  <si>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</si>
  <si>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</si>
  <si>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</si>
  <si>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</si>
  <si>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</si>
  <si>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</si>
  <si>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</si>
  <si>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</si>
  <si>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</si>
  <si>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</si>
  <si>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</si>
  <si>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</si>
  <si>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</si>
  <si>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</si>
  <si>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</si>
  <si>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</si>
  <si>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</si>
  <si>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</si>
  <si>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</si>
  <si>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</si>
  <si>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</si>
  <si>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</si>
  <si>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</si>
  <si>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</si>
  <si>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</si>
  <si>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</si>
  <si>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</si>
  <si>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</si>
  <si>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</si>
  <si>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</si>
  <si>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</si>
  <si>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</si>
  <si>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</si>
  <si>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</si>
  <si>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</si>
  <si>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</si>
  <si>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</si>
  <si>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</si>
  <si>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</si>
  <si>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</si>
  <si>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</si>
  <si>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</si>
  <si>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</si>
  <si>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</si>
  <si>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</si>
  <si>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</si>
  <si>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</si>
  <si>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</si>
  <si>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</si>
  <si>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</si>
  <si>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</si>
  <si>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</si>
  <si>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</si>
  <si>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</si>
  <si>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</si>
  <si>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</si>
  <si>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</si>
  <si>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</si>
  <si>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</si>
  <si>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</si>
  <si>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</si>
  <si>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</si>
  <si>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</si>
  <si>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</si>
  <si>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</si>
  <si>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</si>
  <si>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</si>
  <si>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</si>
  <si>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</si>
  <si>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</si>
  <si>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</si>
  <si>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同上</t>
    <rPh sb="0" eb="2">
      <t>ドウジョウ</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</si>
  <si>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</si>
  <si>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</si>
  <si>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</si>
  <si>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</si>
  <si>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</si>
  <si>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調査研究</t>
    <rPh sb="0" eb="2">
      <t>チョウサ</t>
    </rPh>
    <rPh sb="2" eb="4">
      <t>ケンキュウ</t>
    </rPh>
    <phoneticPr fontId="5"/>
  </si>
  <si>
    <t>人件費</t>
    <rPh sb="0" eb="3">
      <t>ジンケンヒ</t>
    </rPh>
    <phoneticPr fontId="5"/>
  </si>
  <si>
    <t>現地調査、課題整理、データ分析</t>
    <rPh sb="0" eb="2">
      <t>ゲンチ</t>
    </rPh>
    <rPh sb="2" eb="4">
      <t>チョウサ</t>
    </rPh>
    <rPh sb="5" eb="7">
      <t>カダイ</t>
    </rPh>
    <rPh sb="7" eb="9">
      <t>セイリ</t>
    </rPh>
    <rPh sb="13" eb="15">
      <t>ブンセキ</t>
    </rPh>
    <phoneticPr fontId="5"/>
  </si>
  <si>
    <t>契約の相手方を特定する際に、企画提案方式を取り入れることで競争性を確保している。</t>
    <phoneticPr fontId="5"/>
  </si>
  <si>
    <t>-</t>
    <phoneticPr fontId="5"/>
  </si>
  <si>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</si>
  <si>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</si>
  <si>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</si>
  <si>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5"/>
  </si>
  <si>
    <t>事業の目的に照らして適切に活動しており、その結果、初年度である平成30年度において一定の成果を得ることができた。</t>
    <rPh sb="0" eb="2">
      <t>ジギョウ</t>
    </rPh>
    <rPh sb="3" eb="5">
      <t>モクテキ</t>
    </rPh>
    <rPh sb="6" eb="7">
      <t>テ</t>
    </rPh>
    <rPh sb="10" eb="12">
      <t>テキセツ</t>
    </rPh>
    <rPh sb="13" eb="15">
      <t>カツドウ</t>
    </rPh>
    <rPh sb="22" eb="24">
      <t>ケッカ</t>
    </rPh>
    <rPh sb="25" eb="28">
      <t>ショネンド</t>
    </rPh>
    <rPh sb="26" eb="28">
      <t>ネンド</t>
    </rPh>
    <rPh sb="31" eb="33">
      <t>ヘイセイ</t>
    </rPh>
    <rPh sb="35" eb="37">
      <t>ネンド</t>
    </rPh>
    <rPh sb="41" eb="43">
      <t>イッテイ</t>
    </rPh>
    <rPh sb="44" eb="46">
      <t>セイカ</t>
    </rPh>
    <rPh sb="47" eb="48">
      <t>エ</t>
    </rPh>
    <phoneticPr fontId="5"/>
  </si>
  <si>
    <t>B.</t>
    <phoneticPr fontId="5"/>
  </si>
  <si>
    <t>モビリティクラウドを活用したシームレスな移動サービスの動向・効果等に関する調査研究</t>
    <phoneticPr fontId="5"/>
  </si>
  <si>
    <t>研究調整官　山形 創一</t>
    <phoneticPr fontId="5"/>
  </si>
  <si>
    <t>「未来投資戦略2017 -Society 5.0の実現に向けた改革-」
　（平成29年6月9日閣議決定）</t>
    <phoneticPr fontId="5"/>
  </si>
  <si>
    <t>本調査研究は、欧州を中心に拡大するモビリティクラウドを活用したシームレスな移動を実現するための取組等について、諸外国の動向等を把握するとともに、社会構造への影響や課題、効果等を調査・分析する。</t>
    <phoneticPr fontId="5"/>
  </si>
  <si>
    <t>モビリティクラウドを活用した移動サービスに係る世界的な議論や諸外国における取組の動向等を把握するとともに、先進的に取り組んでいる国におけるサービスの枠組み、導入経緯、運用実態等を調査し、社会構造への影響、効果等を分析するほか、我が国にモビリティクラウドを活用したシームレスな移動サービスを導入する場合の課題・留意点等を整理、経済効果等も分析したうえで、今後の展望をとりまとめる。</t>
    <phoneticPr fontId="5"/>
  </si>
  <si>
    <t>諸謝金</t>
    <rPh sb="0" eb="1">
      <t>ショ</t>
    </rPh>
    <rPh sb="1" eb="3">
      <t>シャキン</t>
    </rPh>
    <phoneticPr fontId="3"/>
  </si>
  <si>
    <t>委員等旅費</t>
    <rPh sb="0" eb="2">
      <t>イイン</t>
    </rPh>
    <rPh sb="2" eb="3">
      <t>トウ</t>
    </rPh>
    <rPh sb="3" eb="5">
      <t>リョヒ</t>
    </rPh>
    <phoneticPr fontId="3"/>
  </si>
  <si>
    <t>12百万円／2件</t>
    <rPh sb="2" eb="3">
      <t>ヒャク</t>
    </rPh>
    <rPh sb="3" eb="5">
      <t>マンエン</t>
    </rPh>
    <rPh sb="7" eb="8">
      <t>ケン</t>
    </rPh>
    <phoneticPr fontId="5"/>
  </si>
  <si>
    <t>12百万円／2件</t>
    <phoneticPr fontId="5"/>
  </si>
  <si>
    <t>欧州を中心に拡大するモビリティクラウドを活用したシームレスな移動を実現するための取組等について、諸外国の動向等を把握するとともに、社会構造への影響や課題、効果等を調査・分析することを通じ、今後の我が国の交通分野における取組の検討に資する。</t>
    <phoneticPr fontId="5"/>
  </si>
  <si>
    <t>交通分野の国際的なトレンドを的確に捉えることは我が国に必要不可欠な事業であり、国民や社会のニーズを的確に反映している。</t>
    <rPh sb="0" eb="2">
      <t>コウツウ</t>
    </rPh>
    <rPh sb="2" eb="4">
      <t>ブンヤ</t>
    </rPh>
    <rPh sb="23" eb="24">
      <t>ワ</t>
    </rPh>
    <rPh sb="25" eb="26">
      <t>クニ</t>
    </rPh>
    <phoneticPr fontId="5"/>
  </si>
  <si>
    <t>今後の我が国の交通分野における取組の検討に資するため、社会構造への影響や課題、効果等の検討は国が行う必要がある。</t>
    <rPh sb="0" eb="2">
      <t>コンゴ</t>
    </rPh>
    <rPh sb="3" eb="4">
      <t>ワ</t>
    </rPh>
    <rPh sb="5" eb="6">
      <t>クニ</t>
    </rPh>
    <rPh sb="7" eb="9">
      <t>コウツウ</t>
    </rPh>
    <rPh sb="9" eb="11">
      <t>ブンヤ</t>
    </rPh>
    <rPh sb="15" eb="17">
      <t>トリクミ</t>
    </rPh>
    <rPh sb="18" eb="20">
      <t>ケントウ</t>
    </rPh>
    <rPh sb="21" eb="22">
      <t>シ</t>
    </rPh>
    <rPh sb="27" eb="29">
      <t>シャカイ</t>
    </rPh>
    <rPh sb="29" eb="31">
      <t>コウゾウ</t>
    </rPh>
    <rPh sb="33" eb="35">
      <t>エイキョウ</t>
    </rPh>
    <rPh sb="36" eb="38">
      <t>カダイ</t>
    </rPh>
    <rPh sb="39" eb="41">
      <t>コウカ</t>
    </rPh>
    <rPh sb="41" eb="42">
      <t>トウ</t>
    </rPh>
    <rPh sb="43" eb="45">
      <t>ケントウ</t>
    </rPh>
    <rPh sb="46" eb="47">
      <t>クニ</t>
    </rPh>
    <rPh sb="48" eb="49">
      <t>オコナ</t>
    </rPh>
    <rPh sb="50" eb="52">
      <t>ヒツヨウ</t>
    </rPh>
    <phoneticPr fontId="5"/>
  </si>
  <si>
    <t>我が国が世界の潮流に遅れを取らないためには、諸外国の動向等を踏まえた今後の展望を検討することが喫緊の課題であり、優先度が高い事業である。</t>
    <rPh sb="0" eb="1">
      <t>ワ</t>
    </rPh>
    <rPh sb="2" eb="3">
      <t>クニ</t>
    </rPh>
    <rPh sb="4" eb="6">
      <t>セカイ</t>
    </rPh>
    <rPh sb="7" eb="9">
      <t>チョウリュウ</t>
    </rPh>
    <rPh sb="10" eb="11">
      <t>オク</t>
    </rPh>
    <rPh sb="13" eb="14">
      <t>ト</t>
    </rPh>
    <rPh sb="22" eb="25">
      <t>ショガイコク</t>
    </rPh>
    <rPh sb="26" eb="28">
      <t>ドウコウ</t>
    </rPh>
    <rPh sb="28" eb="29">
      <t>トウ</t>
    </rPh>
    <rPh sb="30" eb="31">
      <t>フ</t>
    </rPh>
    <rPh sb="34" eb="36">
      <t>コンゴ</t>
    </rPh>
    <rPh sb="37" eb="39">
      <t>テンボウ</t>
    </rPh>
    <rPh sb="40" eb="42">
      <t>ケントウ</t>
    </rPh>
    <rPh sb="47" eb="49">
      <t>キッキン</t>
    </rPh>
    <rPh sb="50" eb="52">
      <t>カダイ</t>
    </rPh>
    <rPh sb="56" eb="59">
      <t>ユウセンド</t>
    </rPh>
    <rPh sb="60" eb="61">
      <t>タカ</t>
    </rPh>
    <rPh sb="62" eb="64">
      <t>ジギョウ</t>
    </rPh>
    <phoneticPr fontId="5"/>
  </si>
  <si>
    <t>0034</t>
    <phoneticPr fontId="5"/>
  </si>
  <si>
    <t>A.株式会社エヌ・ティ・ティ・データ経営研究所</t>
    <rPh sb="2" eb="6">
      <t>カブシキガイシャ</t>
    </rPh>
    <rPh sb="18" eb="20">
      <t>ケイエイ</t>
    </rPh>
    <rPh sb="20" eb="23">
      <t>ケンキュウジョ</t>
    </rPh>
    <phoneticPr fontId="5"/>
  </si>
  <si>
    <t>株式会社エヌ・ティ・ティ・データ経営研究所</t>
    <phoneticPr fontId="5"/>
  </si>
  <si>
    <t>昨年度は研究発表等2件の活動実績があった。訪日外国人を含めた利用者ニーズへの対応、移動制約者のアクセシビリティ改善、災害等緊急時の代替ルート提案等新たな移動サービスの実現に向けた取組の参考となる基礎的資料として政策に反映されることのほか広く引用件数や論文等ダウンロード件数などより広くインパクトを測定するなどして今後とも効率的に実施して頂たい。</t>
    <rPh sb="0" eb="3">
      <t>サクネンド</t>
    </rPh>
    <rPh sb="4" eb="6">
      <t>ケンキュウ</t>
    </rPh>
    <rPh sb="6" eb="9">
      <t>ハッピョウトウ</t>
    </rPh>
    <rPh sb="10" eb="11">
      <t>ケン</t>
    </rPh>
    <rPh sb="12" eb="14">
      <t>カツドウ</t>
    </rPh>
    <rPh sb="14" eb="16">
      <t>ジッセキ</t>
    </rPh>
    <rPh sb="105" eb="107">
      <t>セイサク</t>
    </rPh>
    <rPh sb="108" eb="110">
      <t>ハンエイ</t>
    </rPh>
    <rPh sb="118" eb="119">
      <t>ヒロ</t>
    </rPh>
    <rPh sb="120" eb="122">
      <t>インヨウ</t>
    </rPh>
    <rPh sb="122" eb="124">
      <t>ケンスウ</t>
    </rPh>
    <rPh sb="125" eb="128">
      <t>ロンブントウ</t>
    </rPh>
    <rPh sb="134" eb="136">
      <t>ケンスウ</t>
    </rPh>
    <rPh sb="140" eb="141">
      <t>ヒロ</t>
    </rPh>
    <rPh sb="148" eb="150">
      <t>ソクテイ</t>
    </rPh>
    <rPh sb="156" eb="158">
      <t>コンゴ</t>
    </rPh>
    <rPh sb="160" eb="163">
      <t>コウリツテキ</t>
    </rPh>
    <rPh sb="164" eb="166">
      <t>ジッシ</t>
    </rPh>
    <rPh sb="168" eb="169">
      <t>イタダキ</t>
    </rPh>
    <phoneticPr fontId="5"/>
  </si>
  <si>
    <t>平成31年度までに一定の結果が得られる見込みであり、その成果が活用されるよう、事業の効果的・効率的な執行に努め、今年度をもって終了とする。</t>
    <phoneticPr fontId="5"/>
  </si>
  <si>
    <t>終了予定</t>
  </si>
  <si>
    <t>当該事業は平成31年度をもって終了。
本調査研究の成果が活用されるよう、学識経験者からの助言も得つつ、効果的・効率的に執行していく。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</si>
</sst>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8681</xdr:colOff>
      <xdr:row>743</xdr:row>
      <xdr:rowOff>108854</xdr:rowOff>
    </xdr:from>
    <xdr:to>
      <xdr:col>43</xdr:col>
      <xdr:colOff>47766</xdr:colOff>
      <xdr:row>754</xdr:row>
      <xdr:rowOff>175277</xdr:rowOff>
    </xdr:to>
    <xdr:grpSp>
      <xdr:nvGrpSpPr>
        <xdr:cNvPr id="3" name="グループ化 2"/>
        <xdr:cNvGrpSpPr/>
      </xdr:nvGrpSpPr>
      <xdr:grpSpPr>
        <a:xfrm>
          <a:off x="3056681" y="44419154"/>
          <a:ext cx="5728685" cy="3978023"/>
          <a:chOff x="4163244" y="41109900"/>
          <a:chExt cx="575545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182429"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470166"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1</a:t>
            </a:r>
            <a:r>
              <a:rPr kumimoji="0" lang="en-US" altLang="ja-JP" sz="1100" b="0" i="0" baseline="0">
                <a:solidFill>
                  <a:schemeClr val="tx1"/>
                </a:solidFill>
                <a:effectLst/>
                <a:latin typeface="+mj-ea"/>
                <a:ea typeface="+mj-ea"/>
                <a:cs typeface="+mn-cs"/>
              </a:rPr>
              <a:t>.8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0.9</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0.9</a:t>
            </a:r>
            <a:r>
              <a:rPr lang="ja-JP" altLang="en-US" sz="1100" b="0" i="0" baseline="0">
                <a:solidFill>
                  <a:schemeClr val="tx1"/>
                </a:solidFill>
                <a:effectLst/>
                <a:latin typeface="+mj-ea"/>
                <a:ea typeface="+mj-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L784" sqref="L784:X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0" t="s">
        <v>0</v>
      </c>
      <c r="AK2" s="920"/>
      <c r="AL2" s="920"/>
      <c r="AM2" s="920"/>
      <c r="AN2" s="920"/>
      <c r="AO2" s="921"/>
      <c r="AP2" s="921"/>
      <c r="AQ2" s="921"/>
      <c r="AR2" s="65" t="str">
        <f>IF(OR(AO2="　", AO2=""), "", "-")</f>
        <v/>
      </c>
      <c r="AS2" s="922">
        <v>323</v>
      </c>
      <c r="AT2" s="922"/>
      <c r="AU2" s="922"/>
      <c r="AV2" s="43" t="str">
        <f>IF(AW2="", "", "-")</f>
        <v/>
      </c>
      <c r="AW2" s="894"/>
      <c r="AX2" s="894"/>
    </row>
    <row r="3" spans="1:50" ht="21" customHeight="1" thickBot="1" x14ac:dyDescent="0.2">
      <c r="A3" s="850" t="s">
        <v>461</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479</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512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376</v>
      </c>
      <c r="H5" s="826"/>
      <c r="I5" s="826"/>
      <c r="J5" s="826"/>
      <c r="K5" s="826"/>
      <c r="L5" s="826"/>
      <c r="M5" s="827" t="s">
        <v>65</v>
      </c>
      <c r="N5" s="828"/>
      <c r="O5" s="828"/>
      <c r="P5" s="828"/>
      <c r="Q5" s="828"/>
      <c r="R5" s="829"/>
      <c r="S5" s="830" t="s">
        <v>80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513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05" t="s">
        <v>433</v>
      </c>
      <c r="Z7" s="429"/>
      <c r="AA7" s="429"/>
      <c r="AB7" s="429"/>
      <c r="AC7" s="429"/>
      <c r="AD7" s="906"/>
      <c r="AE7" s="895" t="s">
        <v>514</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1" t="s">
        <v>330</v>
      </c>
      <c r="B8" s="482"/>
      <c r="C8" s="482"/>
      <c r="D8" s="482"/>
      <c r="E8" s="482"/>
      <c r="F8" s="483"/>
      <c r="G8" s="923" t="str">
        <f>入力規則等!A28</f>
        <v>-</v>
      </c>
      <c r="H8" s="706"/>
      <c r="I8" s="706"/>
      <c r="J8" s="706"/>
      <c r="K8" s="706"/>
      <c r="L8" s="706"/>
      <c r="M8" s="706"/>
      <c r="N8" s="706"/>
      <c r="O8" s="706"/>
      <c r="P8" s="706"/>
      <c r="Q8" s="706"/>
      <c r="R8" s="706"/>
      <c r="S8" s="706"/>
      <c r="T8" s="706"/>
      <c r="U8" s="706"/>
      <c r="V8" s="706"/>
      <c r="W8" s="706"/>
      <c r="X8" s="924"/>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740" t="s">
        <v>515</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2"/>
    </row>
    <row r="10" spans="1:50" ht="80.25" customHeight="1" x14ac:dyDescent="0.15">
      <c r="A10" s="646" t="s">
        <v>29</v>
      </c>
      <c r="B10" s="647"/>
      <c r="C10" s="647"/>
      <c r="D10" s="647"/>
      <c r="E10" s="647"/>
      <c r="F10" s="647"/>
      <c r="G10" s="740" t="s">
        <v>516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5" t="s">
        <v>24</v>
      </c>
      <c r="B12" s="926"/>
      <c r="C12" s="926"/>
      <c r="D12" s="926"/>
      <c r="E12" s="926"/>
      <c r="F12" s="927"/>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482</v>
      </c>
      <c r="Q13" s="644"/>
      <c r="R13" s="644"/>
      <c r="S13" s="644"/>
      <c r="T13" s="644"/>
      <c r="U13" s="644"/>
      <c r="V13" s="645"/>
      <c r="W13" s="643" t="s">
        <v>505</v>
      </c>
      <c r="X13" s="644"/>
      <c r="Y13" s="644"/>
      <c r="Z13" s="644"/>
      <c r="AA13" s="644"/>
      <c r="AB13" s="644"/>
      <c r="AC13" s="645"/>
      <c r="AD13" s="643">
        <v>12</v>
      </c>
      <c r="AE13" s="644"/>
      <c r="AF13" s="644"/>
      <c r="AG13" s="644"/>
      <c r="AH13" s="644"/>
      <c r="AI13" s="644"/>
      <c r="AJ13" s="645"/>
      <c r="AK13" s="643">
        <v>12</v>
      </c>
      <c r="AL13" s="644"/>
      <c r="AM13" s="644"/>
      <c r="AN13" s="644"/>
      <c r="AO13" s="644"/>
      <c r="AP13" s="644"/>
      <c r="AQ13" s="645"/>
      <c r="AR13" s="902" t="s">
        <v>482</v>
      </c>
      <c r="AS13" s="903"/>
      <c r="AT13" s="903"/>
      <c r="AU13" s="903"/>
      <c r="AV13" s="903"/>
      <c r="AW13" s="903"/>
      <c r="AX13" s="904"/>
    </row>
    <row r="14" spans="1:50" ht="21" customHeight="1" x14ac:dyDescent="0.15">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482</v>
      </c>
      <c r="AL15" s="644"/>
      <c r="AM15" s="644"/>
      <c r="AN15" s="644"/>
      <c r="AO15" s="644"/>
      <c r="AP15" s="644"/>
      <c r="AQ15" s="645"/>
      <c r="AR15" s="643" t="s">
        <v>482</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482</v>
      </c>
      <c r="AL17" s="644"/>
      <c r="AM17" s="644"/>
      <c r="AN17" s="644"/>
      <c r="AO17" s="644"/>
      <c r="AP17" s="644"/>
      <c r="AQ17" s="645"/>
      <c r="AR17" s="900"/>
      <c r="AS17" s="900"/>
      <c r="AT17" s="900"/>
      <c r="AU17" s="900"/>
      <c r="AV17" s="900"/>
      <c r="AW17" s="900"/>
      <c r="AX17" s="901"/>
    </row>
    <row r="18" spans="1:50" ht="24.75" customHeight="1" x14ac:dyDescent="0.15">
      <c r="A18" s="600"/>
      <c r="B18" s="601"/>
      <c r="C18" s="601"/>
      <c r="D18" s="601"/>
      <c r="E18" s="601"/>
      <c r="F18" s="602"/>
      <c r="G18" s="713"/>
      <c r="H18" s="714"/>
      <c r="I18" s="702" t="s">
        <v>20</v>
      </c>
      <c r="J18" s="703"/>
      <c r="K18" s="703"/>
      <c r="L18" s="703"/>
      <c r="M18" s="703"/>
      <c r="N18" s="703"/>
      <c r="O18" s="704"/>
      <c r="P18" s="861">
        <f>SUM(P13:V17)</f>
        <v>0</v>
      </c>
      <c r="Q18" s="862"/>
      <c r="R18" s="862"/>
      <c r="S18" s="862"/>
      <c r="T18" s="862"/>
      <c r="U18" s="862"/>
      <c r="V18" s="863"/>
      <c r="W18" s="861">
        <f>SUM(W13:AC17)</f>
        <v>0</v>
      </c>
      <c r="X18" s="862"/>
      <c r="Y18" s="862"/>
      <c r="Z18" s="862"/>
      <c r="AA18" s="862"/>
      <c r="AB18" s="862"/>
      <c r="AC18" s="863"/>
      <c r="AD18" s="861">
        <f>SUM(AD13:AJ17)</f>
        <v>12</v>
      </c>
      <c r="AE18" s="862"/>
      <c r="AF18" s="862"/>
      <c r="AG18" s="862"/>
      <c r="AH18" s="862"/>
      <c r="AI18" s="862"/>
      <c r="AJ18" s="863"/>
      <c r="AK18" s="861">
        <f>SUM(AK13:AQ17)</f>
        <v>12</v>
      </c>
      <c r="AL18" s="862"/>
      <c r="AM18" s="862"/>
      <c r="AN18" s="862"/>
      <c r="AO18" s="862"/>
      <c r="AP18" s="862"/>
      <c r="AQ18" s="863"/>
      <c r="AR18" s="861">
        <f>SUM(AR13:AX17)</f>
        <v>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c r="Q19" s="644"/>
      <c r="R19" s="644"/>
      <c r="S19" s="644"/>
      <c r="T19" s="644"/>
      <c r="U19" s="644"/>
      <c r="V19" s="645"/>
      <c r="W19" s="643"/>
      <c r="X19" s="644"/>
      <c r="Y19" s="644"/>
      <c r="Z19" s="644"/>
      <c r="AA19" s="644"/>
      <c r="AB19" s="644"/>
      <c r="AC19" s="645"/>
      <c r="AD19" s="643">
        <v>12</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59" t="s">
        <v>10</v>
      </c>
      <c r="H20" s="860"/>
      <c r="I20" s="860"/>
      <c r="J20" s="860"/>
      <c r="K20" s="860"/>
      <c r="L20" s="860"/>
      <c r="M20" s="860"/>
      <c r="N20" s="860"/>
      <c r="O20" s="860"/>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28"/>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6" t="s">
        <v>469</v>
      </c>
      <c r="B22" s="947"/>
      <c r="C22" s="947"/>
      <c r="D22" s="947"/>
      <c r="E22" s="947"/>
      <c r="F22" s="948"/>
      <c r="G22" s="933" t="s">
        <v>378</v>
      </c>
      <c r="H22" s="208"/>
      <c r="I22" s="208"/>
      <c r="J22" s="208"/>
      <c r="K22" s="208"/>
      <c r="L22" s="208"/>
      <c r="M22" s="208"/>
      <c r="N22" s="208"/>
      <c r="O22" s="209"/>
      <c r="P22" s="919" t="s">
        <v>438</v>
      </c>
      <c r="Q22" s="208"/>
      <c r="R22" s="208"/>
      <c r="S22" s="208"/>
      <c r="T22" s="208"/>
      <c r="U22" s="208"/>
      <c r="V22" s="209"/>
      <c r="W22" s="919" t="s">
        <v>434</v>
      </c>
      <c r="X22" s="208"/>
      <c r="Y22" s="208"/>
      <c r="Z22" s="208"/>
      <c r="AA22" s="208"/>
      <c r="AB22" s="208"/>
      <c r="AC22" s="209"/>
      <c r="AD22" s="919" t="s">
        <v>377</v>
      </c>
      <c r="AE22" s="208"/>
      <c r="AF22" s="208"/>
      <c r="AG22" s="208"/>
      <c r="AH22" s="208"/>
      <c r="AI22" s="208"/>
      <c r="AJ22" s="208"/>
      <c r="AK22" s="208"/>
      <c r="AL22" s="208"/>
      <c r="AM22" s="208"/>
      <c r="AN22" s="208"/>
      <c r="AO22" s="208"/>
      <c r="AP22" s="208"/>
      <c r="AQ22" s="208"/>
      <c r="AR22" s="208"/>
      <c r="AS22" s="208"/>
      <c r="AT22" s="208"/>
      <c r="AU22" s="208"/>
      <c r="AV22" s="208"/>
      <c r="AW22" s="208"/>
      <c r="AX22" s="955"/>
    </row>
    <row r="23" spans="1:50" ht="25.5" customHeight="1" x14ac:dyDescent="0.15">
      <c r="A23" s="949"/>
      <c r="B23" s="950"/>
      <c r="C23" s="950"/>
      <c r="D23" s="950"/>
      <c r="E23" s="950"/>
      <c r="F23" s="951"/>
      <c r="G23" s="934" t="s">
        <v>517</v>
      </c>
      <c r="H23" s="935"/>
      <c r="I23" s="935"/>
      <c r="J23" s="935"/>
      <c r="K23" s="935"/>
      <c r="L23" s="935"/>
      <c r="M23" s="935"/>
      <c r="N23" s="935"/>
      <c r="O23" s="936"/>
      <c r="P23" s="643">
        <v>0.1</v>
      </c>
      <c r="Q23" s="644"/>
      <c r="R23" s="644"/>
      <c r="S23" s="644"/>
      <c r="T23" s="644"/>
      <c r="U23" s="644"/>
      <c r="V23" s="645"/>
      <c r="W23" s="902" t="s">
        <v>482</v>
      </c>
      <c r="X23" s="903"/>
      <c r="Y23" s="903"/>
      <c r="Z23" s="903"/>
      <c r="AA23" s="903"/>
      <c r="AB23" s="903"/>
      <c r="AC23" s="967"/>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506</v>
      </c>
      <c r="H24" s="938"/>
      <c r="I24" s="938"/>
      <c r="J24" s="938"/>
      <c r="K24" s="938"/>
      <c r="L24" s="938"/>
      <c r="M24" s="938"/>
      <c r="N24" s="938"/>
      <c r="O24" s="939"/>
      <c r="P24" s="643">
        <v>0.7</v>
      </c>
      <c r="Q24" s="644"/>
      <c r="R24" s="644"/>
      <c r="S24" s="644"/>
      <c r="T24" s="644"/>
      <c r="U24" s="644"/>
      <c r="V24" s="645"/>
      <c r="W24" s="643" t="s">
        <v>482</v>
      </c>
      <c r="X24" s="644"/>
      <c r="Y24" s="644"/>
      <c r="Z24" s="644"/>
      <c r="AA24" s="644"/>
      <c r="AB24" s="644"/>
      <c r="AC24" s="645"/>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518</v>
      </c>
      <c r="H25" s="938"/>
      <c r="I25" s="938"/>
      <c r="J25" s="938"/>
      <c r="K25" s="938"/>
      <c r="L25" s="938"/>
      <c r="M25" s="938"/>
      <c r="N25" s="938"/>
      <c r="O25" s="939"/>
      <c r="P25" s="643">
        <v>0.6</v>
      </c>
      <c r="Q25" s="644"/>
      <c r="R25" s="644"/>
      <c r="S25" s="644"/>
      <c r="T25" s="644"/>
      <c r="U25" s="644"/>
      <c r="V25" s="645"/>
      <c r="W25" s="643" t="s">
        <v>482</v>
      </c>
      <c r="X25" s="644"/>
      <c r="Y25" s="644"/>
      <c r="Z25" s="644"/>
      <c r="AA25" s="644"/>
      <c r="AB25" s="644"/>
      <c r="AC25" s="645"/>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507</v>
      </c>
      <c r="H26" s="938"/>
      <c r="I26" s="938"/>
      <c r="J26" s="938"/>
      <c r="K26" s="938"/>
      <c r="L26" s="938"/>
      <c r="M26" s="938"/>
      <c r="N26" s="938"/>
      <c r="O26" s="939"/>
      <c r="P26" s="643">
        <v>10.1</v>
      </c>
      <c r="Q26" s="644"/>
      <c r="R26" s="644"/>
      <c r="S26" s="644"/>
      <c r="T26" s="644"/>
      <c r="U26" s="644"/>
      <c r="V26" s="645"/>
      <c r="W26" s="643" t="s">
        <v>482</v>
      </c>
      <c r="X26" s="644"/>
      <c r="Y26" s="644"/>
      <c r="Z26" s="644"/>
      <c r="AA26" s="644"/>
      <c r="AB26" s="644"/>
      <c r="AC26" s="645"/>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t="s">
        <v>482</v>
      </c>
      <c r="H27" s="938"/>
      <c r="I27" s="938"/>
      <c r="J27" s="938"/>
      <c r="K27" s="938"/>
      <c r="L27" s="938"/>
      <c r="M27" s="938"/>
      <c r="N27" s="938"/>
      <c r="O27" s="939"/>
      <c r="P27" s="643" t="s">
        <v>482</v>
      </c>
      <c r="Q27" s="644"/>
      <c r="R27" s="644"/>
      <c r="S27" s="644"/>
      <c r="T27" s="644"/>
      <c r="U27" s="644"/>
      <c r="V27" s="645"/>
      <c r="W27" s="643" t="s">
        <v>482</v>
      </c>
      <c r="X27" s="644"/>
      <c r="Y27" s="644"/>
      <c r="Z27" s="644"/>
      <c r="AA27" s="644"/>
      <c r="AB27" s="644"/>
      <c r="AC27" s="645"/>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382</v>
      </c>
      <c r="H28" s="941"/>
      <c r="I28" s="941"/>
      <c r="J28" s="941"/>
      <c r="K28" s="941"/>
      <c r="L28" s="941"/>
      <c r="M28" s="941"/>
      <c r="N28" s="941"/>
      <c r="O28" s="942"/>
      <c r="P28" s="861">
        <f>P29-SUM(P23:P27)</f>
        <v>0.5</v>
      </c>
      <c r="Q28" s="862"/>
      <c r="R28" s="862"/>
      <c r="S28" s="862"/>
      <c r="T28" s="862"/>
      <c r="U28" s="862"/>
      <c r="V28" s="863"/>
      <c r="W28" s="861" t="e">
        <f>W29-SUM(W23:W27)</f>
        <v>#VALUE!</v>
      </c>
      <c r="X28" s="862"/>
      <c r="Y28" s="862"/>
      <c r="Z28" s="862"/>
      <c r="AA28" s="862"/>
      <c r="AB28" s="862"/>
      <c r="AC28" s="863"/>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379</v>
      </c>
      <c r="H29" s="944"/>
      <c r="I29" s="944"/>
      <c r="J29" s="944"/>
      <c r="K29" s="944"/>
      <c r="L29" s="944"/>
      <c r="M29" s="944"/>
      <c r="N29" s="944"/>
      <c r="O29" s="945"/>
      <c r="P29" s="643">
        <f>AK13</f>
        <v>12</v>
      </c>
      <c r="Q29" s="644"/>
      <c r="R29" s="644"/>
      <c r="S29" s="644"/>
      <c r="T29" s="644"/>
      <c r="U29" s="644"/>
      <c r="V29" s="645"/>
      <c r="W29" s="916" t="str">
        <f>AR13</f>
        <v>-</v>
      </c>
      <c r="X29" s="917"/>
      <c r="Y29" s="917"/>
      <c r="Z29" s="917"/>
      <c r="AA29" s="917"/>
      <c r="AB29" s="917"/>
      <c r="AC29" s="918"/>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44" t="s">
        <v>394</v>
      </c>
      <c r="B30" s="845"/>
      <c r="C30" s="845"/>
      <c r="D30" s="845"/>
      <c r="E30" s="845"/>
      <c r="F30" s="846"/>
      <c r="G30" s="759" t="s">
        <v>264</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453</v>
      </c>
      <c r="AF30" s="842"/>
      <c r="AG30" s="842"/>
      <c r="AH30" s="843"/>
      <c r="AI30" s="841" t="s">
        <v>450</v>
      </c>
      <c r="AJ30" s="842"/>
      <c r="AK30" s="842"/>
      <c r="AL30" s="843"/>
      <c r="AM30" s="898" t="s">
        <v>445</v>
      </c>
      <c r="AN30" s="898"/>
      <c r="AO30" s="898"/>
      <c r="AP30" s="841"/>
      <c r="AQ30" s="753" t="s">
        <v>306</v>
      </c>
      <c r="AR30" s="754"/>
      <c r="AS30" s="754"/>
      <c r="AT30" s="755"/>
      <c r="AU30" s="760" t="s">
        <v>252</v>
      </c>
      <c r="AV30" s="760"/>
      <c r="AW30" s="760"/>
      <c r="AX30" s="899"/>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482</v>
      </c>
      <c r="AR31" s="186"/>
      <c r="AS31" s="119" t="s">
        <v>307</v>
      </c>
      <c r="AT31" s="120"/>
      <c r="AU31" s="185">
        <v>32</v>
      </c>
      <c r="AV31" s="185"/>
      <c r="AW31" s="384" t="s">
        <v>296</v>
      </c>
      <c r="AX31" s="385"/>
    </row>
    <row r="32" spans="1:50" ht="23.25" customHeight="1" x14ac:dyDescent="0.15">
      <c r="A32" s="389"/>
      <c r="B32" s="387"/>
      <c r="C32" s="387"/>
      <c r="D32" s="387"/>
      <c r="E32" s="387"/>
      <c r="F32" s="388"/>
      <c r="G32" s="550" t="s">
        <v>484</v>
      </c>
      <c r="H32" s="551"/>
      <c r="I32" s="551"/>
      <c r="J32" s="551"/>
      <c r="K32" s="551"/>
      <c r="L32" s="551"/>
      <c r="M32" s="551"/>
      <c r="N32" s="551"/>
      <c r="O32" s="552"/>
      <c r="P32" s="91" t="s">
        <v>485</v>
      </c>
      <c r="Q32" s="91"/>
      <c r="R32" s="91"/>
      <c r="S32" s="91"/>
      <c r="T32" s="91"/>
      <c r="U32" s="91"/>
      <c r="V32" s="91"/>
      <c r="W32" s="91"/>
      <c r="X32" s="92"/>
      <c r="Y32" s="457" t="s">
        <v>12</v>
      </c>
      <c r="Z32" s="517"/>
      <c r="AA32" s="518"/>
      <c r="AB32" s="447" t="s">
        <v>486</v>
      </c>
      <c r="AC32" s="447"/>
      <c r="AD32" s="447"/>
      <c r="AE32" s="204" t="s">
        <v>482</v>
      </c>
      <c r="AF32" s="205"/>
      <c r="AG32" s="205"/>
      <c r="AH32" s="205"/>
      <c r="AI32" s="204" t="s">
        <v>505</v>
      </c>
      <c r="AJ32" s="205"/>
      <c r="AK32" s="205"/>
      <c r="AL32" s="205"/>
      <c r="AM32" s="204">
        <v>0</v>
      </c>
      <c r="AN32" s="205"/>
      <c r="AO32" s="205"/>
      <c r="AP32" s="205"/>
      <c r="AQ32" s="326" t="s">
        <v>482</v>
      </c>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486</v>
      </c>
      <c r="AC33" s="509"/>
      <c r="AD33" s="509"/>
      <c r="AE33" s="204" t="s">
        <v>482</v>
      </c>
      <c r="AF33" s="205"/>
      <c r="AG33" s="205"/>
      <c r="AH33" s="205"/>
      <c r="AI33" s="204" t="s">
        <v>505</v>
      </c>
      <c r="AJ33" s="205"/>
      <c r="AK33" s="205"/>
      <c r="AL33" s="205"/>
      <c r="AM33" s="204">
        <v>0</v>
      </c>
      <c r="AN33" s="205"/>
      <c r="AO33" s="205"/>
      <c r="AP33" s="205"/>
      <c r="AQ33" s="326" t="s">
        <v>482</v>
      </c>
      <c r="AR33" s="193"/>
      <c r="AS33" s="193"/>
      <c r="AT33" s="327"/>
      <c r="AU33" s="205">
        <v>2</v>
      </c>
      <c r="AV33" s="205"/>
      <c r="AW33" s="205"/>
      <c r="AX33" s="207"/>
    </row>
    <row r="34" spans="1:50" ht="45.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482</v>
      </c>
      <c r="AF34" s="205"/>
      <c r="AG34" s="205"/>
      <c r="AH34" s="205"/>
      <c r="AI34" s="204" t="s">
        <v>505</v>
      </c>
      <c r="AJ34" s="205"/>
      <c r="AK34" s="205"/>
      <c r="AL34" s="205"/>
      <c r="AM34" s="204">
        <v>0</v>
      </c>
      <c r="AN34" s="205"/>
      <c r="AO34" s="205"/>
      <c r="AP34" s="205"/>
      <c r="AQ34" s="326" t="s">
        <v>482</v>
      </c>
      <c r="AR34" s="193"/>
      <c r="AS34" s="193"/>
      <c r="AT34" s="327"/>
      <c r="AU34" s="205"/>
      <c r="AV34" s="205"/>
      <c r="AW34" s="205"/>
      <c r="AX34" s="207"/>
    </row>
    <row r="35" spans="1:50" ht="23.25" customHeight="1" x14ac:dyDescent="0.15">
      <c r="A35" s="212" t="s">
        <v>423</v>
      </c>
      <c r="B35" s="213"/>
      <c r="C35" s="213"/>
      <c r="D35" s="213"/>
      <c r="E35" s="213"/>
      <c r="F35" s="214"/>
      <c r="G35" s="218" t="s">
        <v>487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3"/>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3"/>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07" t="s">
        <v>252</v>
      </c>
      <c r="AV51" s="907"/>
      <c r="AW51" s="907"/>
      <c r="AX51" s="908"/>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07" t="s">
        <v>252</v>
      </c>
      <c r="AV58" s="907"/>
      <c r="AW58" s="907"/>
      <c r="AX58" s="908"/>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3"/>
      <c r="AF77" s="874"/>
      <c r="AG77" s="874"/>
      <c r="AH77" s="874"/>
      <c r="AI77" s="873"/>
      <c r="AJ77" s="874"/>
      <c r="AK77" s="874"/>
      <c r="AL77" s="874"/>
      <c r="AM77" s="873"/>
      <c r="AN77" s="874"/>
      <c r="AO77" s="874"/>
      <c r="AP77" s="874"/>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29"/>
    </row>
    <row r="80" spans="1:50" ht="18.75" hidden="1" customHeight="1" x14ac:dyDescent="0.15">
      <c r="A80" s="847"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4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8"/>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5" hidden="1" customHeight="1" x14ac:dyDescent="0.15">
      <c r="A83" s="848"/>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x14ac:dyDescent="0.15">
      <c r="A84" s="848"/>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75" hidden="1" customHeight="1" x14ac:dyDescent="0.15">
      <c r="A85" s="848"/>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4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48"/>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48"/>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48"/>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48"/>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4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48"/>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48"/>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48"/>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48"/>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4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48"/>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48"/>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49"/>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78" t="s">
        <v>13</v>
      </c>
      <c r="Z99" s="879"/>
      <c r="AA99" s="880"/>
      <c r="AB99" s="875" t="s">
        <v>14</v>
      </c>
      <c r="AC99" s="876"/>
      <c r="AD99" s="87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7"/>
      <c r="Z100" s="838"/>
      <c r="AA100" s="839"/>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488</v>
      </c>
      <c r="H101" s="91"/>
      <c r="I101" s="91"/>
      <c r="J101" s="91"/>
      <c r="K101" s="91"/>
      <c r="L101" s="91"/>
      <c r="M101" s="91"/>
      <c r="N101" s="91"/>
      <c r="O101" s="91"/>
      <c r="P101" s="91"/>
      <c r="Q101" s="91"/>
      <c r="R101" s="91"/>
      <c r="S101" s="91"/>
      <c r="T101" s="91"/>
      <c r="U101" s="91"/>
      <c r="V101" s="91"/>
      <c r="W101" s="91"/>
      <c r="X101" s="92"/>
      <c r="Y101" s="528" t="s">
        <v>54</v>
      </c>
      <c r="Z101" s="529"/>
      <c r="AA101" s="530"/>
      <c r="AB101" s="447" t="s">
        <v>489</v>
      </c>
      <c r="AC101" s="447"/>
      <c r="AD101" s="447"/>
      <c r="AE101" s="204" t="s">
        <v>482</v>
      </c>
      <c r="AF101" s="205"/>
      <c r="AG101" s="205"/>
      <c r="AH101" s="206"/>
      <c r="AI101" s="204" t="s">
        <v>505</v>
      </c>
      <c r="AJ101" s="205"/>
      <c r="AK101" s="205"/>
      <c r="AL101" s="206"/>
      <c r="AM101" s="204">
        <v>2</v>
      </c>
      <c r="AN101" s="205"/>
      <c r="AO101" s="205"/>
      <c r="AP101" s="206"/>
      <c r="AQ101" s="204" t="s">
        <v>482</v>
      </c>
      <c r="AR101" s="205"/>
      <c r="AS101" s="205"/>
      <c r="AT101" s="206"/>
      <c r="AU101" s="204" t="s">
        <v>482</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489</v>
      </c>
      <c r="AC102" s="447"/>
      <c r="AD102" s="447"/>
      <c r="AE102" s="404" t="s">
        <v>482</v>
      </c>
      <c r="AF102" s="404"/>
      <c r="AG102" s="404"/>
      <c r="AH102" s="404"/>
      <c r="AI102" s="404" t="s">
        <v>505</v>
      </c>
      <c r="AJ102" s="404"/>
      <c r="AK102" s="404"/>
      <c r="AL102" s="404"/>
      <c r="AM102" s="404">
        <v>2</v>
      </c>
      <c r="AN102" s="404"/>
      <c r="AO102" s="404"/>
      <c r="AP102" s="404"/>
      <c r="AQ102" s="259">
        <v>2</v>
      </c>
      <c r="AR102" s="260"/>
      <c r="AS102" s="260"/>
      <c r="AT102" s="305"/>
      <c r="AU102" s="259" t="s">
        <v>482</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491</v>
      </c>
      <c r="AC116" s="449"/>
      <c r="AD116" s="450"/>
      <c r="AE116" s="404" t="s">
        <v>482</v>
      </c>
      <c r="AF116" s="404"/>
      <c r="AG116" s="404"/>
      <c r="AH116" s="404"/>
      <c r="AI116" s="404" t="s">
        <v>505</v>
      </c>
      <c r="AJ116" s="404"/>
      <c r="AK116" s="404"/>
      <c r="AL116" s="404"/>
      <c r="AM116" s="404">
        <v>6</v>
      </c>
      <c r="AN116" s="404"/>
      <c r="AO116" s="404"/>
      <c r="AP116" s="404"/>
      <c r="AQ116" s="204">
        <v>6</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492</v>
      </c>
      <c r="AC117" s="459"/>
      <c r="AD117" s="460"/>
      <c r="AE117" s="537" t="s">
        <v>482</v>
      </c>
      <c r="AF117" s="537"/>
      <c r="AG117" s="537"/>
      <c r="AH117" s="537"/>
      <c r="AI117" s="537" t="s">
        <v>508</v>
      </c>
      <c r="AJ117" s="537"/>
      <c r="AK117" s="537"/>
      <c r="AL117" s="537"/>
      <c r="AM117" s="537" t="s">
        <v>519</v>
      </c>
      <c r="AN117" s="537"/>
      <c r="AO117" s="537"/>
      <c r="AP117" s="537"/>
      <c r="AQ117" s="537" t="s">
        <v>520</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3"/>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09"/>
      <c r="Z127" s="910"/>
      <c r="AA127" s="911"/>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493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482</v>
      </c>
      <c r="AR133" s="185"/>
      <c r="AS133" s="119" t="s">
        <v>307</v>
      </c>
      <c r="AT133" s="120"/>
      <c r="AU133" s="186" t="s">
        <v>482</v>
      </c>
      <c r="AV133" s="186"/>
      <c r="AW133" s="119" t="s">
        <v>296</v>
      </c>
      <c r="AX133" s="181"/>
    </row>
    <row r="134" spans="1:50" ht="39.75" customHeight="1" x14ac:dyDescent="0.15">
      <c r="A134" s="175"/>
      <c r="B134" s="172"/>
      <c r="C134" s="166"/>
      <c r="D134" s="172"/>
      <c r="E134" s="166"/>
      <c r="F134" s="167"/>
      <c r="G134" s="90" t="s">
        <v>482</v>
      </c>
      <c r="H134" s="91"/>
      <c r="I134" s="91"/>
      <c r="J134" s="91"/>
      <c r="K134" s="91"/>
      <c r="L134" s="91"/>
      <c r="M134" s="91"/>
      <c r="N134" s="91"/>
      <c r="O134" s="91"/>
      <c r="P134" s="91"/>
      <c r="Q134" s="91"/>
      <c r="R134" s="91"/>
      <c r="S134" s="91"/>
      <c r="T134" s="91"/>
      <c r="U134" s="91"/>
      <c r="V134" s="91"/>
      <c r="W134" s="91"/>
      <c r="X134" s="92"/>
      <c r="Y134" s="187" t="s">
        <v>321</v>
      </c>
      <c r="Z134" s="188"/>
      <c r="AA134" s="189"/>
      <c r="AB134" s="190" t="s">
        <v>482</v>
      </c>
      <c r="AC134" s="191"/>
      <c r="AD134" s="191"/>
      <c r="AE134" s="192" t="s">
        <v>482</v>
      </c>
      <c r="AF134" s="193"/>
      <c r="AG134" s="193"/>
      <c r="AH134" s="193"/>
      <c r="AI134" s="192" t="s">
        <v>482</v>
      </c>
      <c r="AJ134" s="193"/>
      <c r="AK134" s="193"/>
      <c r="AL134" s="193"/>
      <c r="AM134" s="192" t="s">
        <v>482</v>
      </c>
      <c r="AN134" s="193"/>
      <c r="AO134" s="193"/>
      <c r="AP134" s="193"/>
      <c r="AQ134" s="192" t="s">
        <v>482</v>
      </c>
      <c r="AR134" s="193"/>
      <c r="AS134" s="193"/>
      <c r="AT134" s="193"/>
      <c r="AU134" s="192" t="s">
        <v>482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t="s">
        <v>482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482</v>
      </c>
      <c r="H154" s="91"/>
      <c r="I154" s="91"/>
      <c r="J154" s="91"/>
      <c r="K154" s="91"/>
      <c r="L154" s="91"/>
      <c r="M154" s="91"/>
      <c r="N154" s="91"/>
      <c r="O154" s="91"/>
      <c r="P154" s="92"/>
      <c r="Q154" s="111" t="s">
        <v>482</v>
      </c>
      <c r="R154" s="91"/>
      <c r="S154" s="91"/>
      <c r="T154" s="91"/>
      <c r="U154" s="91"/>
      <c r="V154" s="91"/>
      <c r="W154" s="91"/>
      <c r="X154" s="91"/>
      <c r="Y154" s="91"/>
      <c r="Z154" s="91"/>
      <c r="AA154" s="279"/>
      <c r="AB154" s="127"/>
      <c r="AC154" s="128"/>
      <c r="AD154" s="128"/>
      <c r="AE154" s="133" t="s">
        <v>482</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482</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521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7.2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4"/>
      <c r="E430" s="160" t="s">
        <v>463</v>
      </c>
      <c r="F430" s="881"/>
      <c r="G430" s="882" t="s">
        <v>326</v>
      </c>
      <c r="H430" s="109"/>
      <c r="I430" s="109"/>
      <c r="J430" s="883" t="s">
        <v>481</v>
      </c>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482</v>
      </c>
      <c r="AF432" s="186"/>
      <c r="AG432" s="119" t="s">
        <v>307</v>
      </c>
      <c r="AH432" s="120"/>
      <c r="AI432" s="142"/>
      <c r="AJ432" s="142"/>
      <c r="AK432" s="142"/>
      <c r="AL432" s="140"/>
      <c r="AM432" s="142"/>
      <c r="AN432" s="142"/>
      <c r="AO432" s="142"/>
      <c r="AP432" s="140"/>
      <c r="AQ432" s="576" t="s">
        <v>482</v>
      </c>
      <c r="AR432" s="186"/>
      <c r="AS432" s="119" t="s">
        <v>307</v>
      </c>
      <c r="AT432" s="120"/>
      <c r="AU432" s="186" t="s">
        <v>482</v>
      </c>
      <c r="AV432" s="186"/>
      <c r="AW432" s="119" t="s">
        <v>296</v>
      </c>
      <c r="AX432" s="181"/>
    </row>
    <row r="433" spans="1:50" ht="23.25" customHeight="1" x14ac:dyDescent="0.15">
      <c r="A433" s="175"/>
      <c r="B433" s="172"/>
      <c r="C433" s="166"/>
      <c r="D433" s="172"/>
      <c r="E433" s="328"/>
      <c r="F433" s="329"/>
      <c r="G433" s="90" t="s">
        <v>482</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482</v>
      </c>
      <c r="AF433" s="193"/>
      <c r="AG433" s="193"/>
      <c r="AH433" s="193"/>
      <c r="AI433" s="326" t="s">
        <v>482</v>
      </c>
      <c r="AJ433" s="193"/>
      <c r="AK433" s="193"/>
      <c r="AL433" s="193"/>
      <c r="AM433" s="326" t="s">
        <v>482</v>
      </c>
      <c r="AN433" s="193"/>
      <c r="AO433" s="193"/>
      <c r="AP433" s="327"/>
      <c r="AQ433" s="326" t="s">
        <v>482</v>
      </c>
      <c r="AR433" s="193"/>
      <c r="AS433" s="193"/>
      <c r="AT433" s="327"/>
      <c r="AU433" s="193" t="s">
        <v>482</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482</v>
      </c>
      <c r="AF434" s="193"/>
      <c r="AG434" s="193"/>
      <c r="AH434" s="327"/>
      <c r="AI434" s="326" t="s">
        <v>482</v>
      </c>
      <c r="AJ434" s="193"/>
      <c r="AK434" s="193"/>
      <c r="AL434" s="193"/>
      <c r="AM434" s="326" t="s">
        <v>482</v>
      </c>
      <c r="AN434" s="193"/>
      <c r="AO434" s="193"/>
      <c r="AP434" s="327"/>
      <c r="AQ434" s="326" t="s">
        <v>482</v>
      </c>
      <c r="AR434" s="193"/>
      <c r="AS434" s="193"/>
      <c r="AT434" s="327"/>
      <c r="AU434" s="193" t="s">
        <v>482</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482</v>
      </c>
      <c r="AF435" s="193"/>
      <c r="AG435" s="193"/>
      <c r="AH435" s="327"/>
      <c r="AI435" s="326" t="s">
        <v>482</v>
      </c>
      <c r="AJ435" s="193"/>
      <c r="AK435" s="193"/>
      <c r="AL435" s="193"/>
      <c r="AM435" s="326" t="s">
        <v>482</v>
      </c>
      <c r="AN435" s="193"/>
      <c r="AO435" s="193"/>
      <c r="AP435" s="327"/>
      <c r="AQ435" s="326" t="s">
        <v>482</v>
      </c>
      <c r="AR435" s="193"/>
      <c r="AS435" s="193"/>
      <c r="AT435" s="327"/>
      <c r="AU435" s="193" t="s">
        <v>482</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482</v>
      </c>
      <c r="AF457" s="186"/>
      <c r="AG457" s="119" t="s">
        <v>307</v>
      </c>
      <c r="AH457" s="120"/>
      <c r="AI457" s="142"/>
      <c r="AJ457" s="142"/>
      <c r="AK457" s="142"/>
      <c r="AL457" s="140"/>
      <c r="AM457" s="142"/>
      <c r="AN457" s="142"/>
      <c r="AO457" s="142"/>
      <c r="AP457" s="140"/>
      <c r="AQ457" s="576" t="s">
        <v>482</v>
      </c>
      <c r="AR457" s="186"/>
      <c r="AS457" s="119" t="s">
        <v>307</v>
      </c>
      <c r="AT457" s="120"/>
      <c r="AU457" s="186" t="s">
        <v>482</v>
      </c>
      <c r="AV457" s="186"/>
      <c r="AW457" s="119" t="s">
        <v>296</v>
      </c>
      <c r="AX457" s="181"/>
    </row>
    <row r="458" spans="1:50" ht="23.25" customHeight="1" x14ac:dyDescent="0.15">
      <c r="A458" s="175"/>
      <c r="B458" s="172"/>
      <c r="C458" s="166"/>
      <c r="D458" s="172"/>
      <c r="E458" s="328"/>
      <c r="F458" s="329"/>
      <c r="G458" s="90" t="s">
        <v>482</v>
      </c>
      <c r="H458" s="91"/>
      <c r="I458" s="91"/>
      <c r="J458" s="91"/>
      <c r="K458" s="91"/>
      <c r="L458" s="91"/>
      <c r="M458" s="91"/>
      <c r="N458" s="91"/>
      <c r="O458" s="91"/>
      <c r="P458" s="91"/>
      <c r="Q458" s="91"/>
      <c r="R458" s="91"/>
      <c r="S458" s="91"/>
      <c r="T458" s="91"/>
      <c r="U458" s="91"/>
      <c r="V458" s="91"/>
      <c r="W458" s="91"/>
      <c r="X458" s="92"/>
      <c r="Y458" s="187" t="s">
        <v>12</v>
      </c>
      <c r="Z458" s="188"/>
      <c r="AA458" s="189"/>
      <c r="AB458" s="199" t="s">
        <v>482</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482</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2" t="s">
        <v>326</v>
      </c>
      <c r="H484" s="109"/>
      <c r="I484" s="109"/>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2" t="s">
        <v>326</v>
      </c>
      <c r="H538" s="109"/>
      <c r="I538" s="109"/>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2" t="s">
        <v>326</v>
      </c>
      <c r="H592" s="109"/>
      <c r="I592" s="109"/>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2" t="s">
        <v>326</v>
      </c>
      <c r="H646" s="109"/>
      <c r="I646" s="109"/>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5.75" customHeight="1" x14ac:dyDescent="0.15">
      <c r="A702" s="853" t="s">
        <v>258</v>
      </c>
      <c r="B702" s="854"/>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522</v>
      </c>
      <c r="AH702" s="372"/>
      <c r="AI702" s="372"/>
      <c r="AJ702" s="372"/>
      <c r="AK702" s="372"/>
      <c r="AL702" s="372"/>
      <c r="AM702" s="372"/>
      <c r="AN702" s="372"/>
      <c r="AO702" s="372"/>
      <c r="AP702" s="372"/>
      <c r="AQ702" s="372"/>
      <c r="AR702" s="372"/>
      <c r="AS702" s="372"/>
      <c r="AT702" s="372"/>
      <c r="AU702" s="372"/>
      <c r="AV702" s="372"/>
      <c r="AW702" s="372"/>
      <c r="AX702" s="373"/>
    </row>
    <row r="703" spans="1:50" ht="45.75" customHeight="1" x14ac:dyDescent="0.15">
      <c r="A703" s="855"/>
      <c r="B703" s="856"/>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523</v>
      </c>
      <c r="AH703" s="88"/>
      <c r="AI703" s="88"/>
      <c r="AJ703" s="88"/>
      <c r="AK703" s="88"/>
      <c r="AL703" s="88"/>
      <c r="AM703" s="88"/>
      <c r="AN703" s="88"/>
      <c r="AO703" s="88"/>
      <c r="AP703" s="88"/>
      <c r="AQ703" s="88"/>
      <c r="AR703" s="88"/>
      <c r="AS703" s="88"/>
      <c r="AT703" s="88"/>
      <c r="AU703" s="88"/>
      <c r="AV703" s="88"/>
      <c r="AW703" s="88"/>
      <c r="AX703" s="89"/>
    </row>
    <row r="704" spans="1:50" ht="51" customHeight="1" x14ac:dyDescent="0.15">
      <c r="A704" s="857"/>
      <c r="B704" s="858"/>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524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1" t="s">
        <v>504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496</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496</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497</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498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497</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499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497</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0" t="s">
        <v>392</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14" t="s">
        <v>497</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497</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41.25"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510</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497</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41.2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728" t="s">
        <v>510</v>
      </c>
      <c r="AH717" s="729"/>
      <c r="AI717" s="729"/>
      <c r="AJ717" s="729"/>
      <c r="AK717" s="729"/>
      <c r="AL717" s="729"/>
      <c r="AM717" s="729"/>
      <c r="AN717" s="729"/>
      <c r="AO717" s="729"/>
      <c r="AP717" s="729"/>
      <c r="AQ717" s="729"/>
      <c r="AR717" s="729"/>
      <c r="AS717" s="729"/>
      <c r="AT717" s="729"/>
      <c r="AU717" s="729"/>
      <c r="AV717" s="729"/>
      <c r="AW717" s="729"/>
      <c r="AX717" s="730"/>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495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497</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500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509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528</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530</v>
      </c>
      <c r="B731" s="786"/>
      <c r="C731" s="786"/>
      <c r="D731" s="786"/>
      <c r="E731" s="787"/>
      <c r="F731" s="715" t="s">
        <v>529</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425</v>
      </c>
      <c r="B733" s="660"/>
      <c r="C733" s="660"/>
      <c r="D733" s="660"/>
      <c r="E733" s="661"/>
      <c r="F733" s="623" t="s">
        <v>531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467</v>
      </c>
      <c r="B737" s="196"/>
      <c r="C737" s="196"/>
      <c r="D737" s="197"/>
      <c r="E737" s="973"/>
      <c r="F737" s="973"/>
      <c r="G737" s="973"/>
      <c r="H737" s="973"/>
      <c r="I737" s="973"/>
      <c r="J737" s="973"/>
      <c r="K737" s="973"/>
      <c r="L737" s="973"/>
      <c r="M737" s="973"/>
      <c r="N737" s="351" t="s">
        <v>460</v>
      </c>
      <c r="O737" s="351"/>
      <c r="P737" s="351"/>
      <c r="Q737" s="351"/>
      <c r="R737" s="973"/>
      <c r="S737" s="973"/>
      <c r="T737" s="973"/>
      <c r="U737" s="973"/>
      <c r="V737" s="973"/>
      <c r="W737" s="973"/>
      <c r="X737" s="973"/>
      <c r="Y737" s="973"/>
      <c r="Z737" s="973"/>
      <c r="AA737" s="351" t="s">
        <v>459</v>
      </c>
      <c r="AB737" s="351"/>
      <c r="AC737" s="351"/>
      <c r="AD737" s="351"/>
      <c r="AE737" s="973"/>
      <c r="AF737" s="973"/>
      <c r="AG737" s="973"/>
      <c r="AH737" s="973"/>
      <c r="AI737" s="973"/>
      <c r="AJ737" s="973"/>
      <c r="AK737" s="973"/>
      <c r="AL737" s="973"/>
      <c r="AM737" s="973"/>
      <c r="AN737" s="351" t="s">
        <v>458</v>
      </c>
      <c r="AO737" s="351"/>
      <c r="AP737" s="351"/>
      <c r="AQ737" s="351"/>
      <c r="AR737" s="964"/>
      <c r="AS737" s="965"/>
      <c r="AT737" s="965"/>
      <c r="AU737" s="965"/>
      <c r="AV737" s="965"/>
      <c r="AW737" s="965"/>
      <c r="AX737" s="966"/>
      <c r="AY737" s="75"/>
      <c r="AZ737" s="75"/>
    </row>
    <row r="738" spans="1:52" ht="24.75" customHeight="1" x14ac:dyDescent="0.15">
      <c r="A738" s="974" t="s">
        <v>457</v>
      </c>
      <c r="B738" s="196"/>
      <c r="C738" s="196"/>
      <c r="D738" s="197"/>
      <c r="E738" s="973"/>
      <c r="F738" s="973"/>
      <c r="G738" s="973"/>
      <c r="H738" s="973"/>
      <c r="I738" s="973"/>
      <c r="J738" s="973"/>
      <c r="K738" s="973"/>
      <c r="L738" s="973"/>
      <c r="M738" s="973"/>
      <c r="N738" s="351" t="s">
        <v>456</v>
      </c>
      <c r="O738" s="351"/>
      <c r="P738" s="351"/>
      <c r="Q738" s="351"/>
      <c r="R738" s="973"/>
      <c r="S738" s="973"/>
      <c r="T738" s="973"/>
      <c r="U738" s="973"/>
      <c r="V738" s="973"/>
      <c r="W738" s="973"/>
      <c r="X738" s="973"/>
      <c r="Y738" s="973"/>
      <c r="Z738" s="973"/>
      <c r="AA738" s="351" t="s">
        <v>455</v>
      </c>
      <c r="AB738" s="351"/>
      <c r="AC738" s="351"/>
      <c r="AD738" s="351"/>
      <c r="AE738" s="973"/>
      <c r="AF738" s="973"/>
      <c r="AG738" s="973"/>
      <c r="AH738" s="973"/>
      <c r="AI738" s="973"/>
      <c r="AJ738" s="973"/>
      <c r="AK738" s="973"/>
      <c r="AL738" s="973"/>
      <c r="AM738" s="973"/>
      <c r="AN738" s="351" t="s">
        <v>451</v>
      </c>
      <c r="AO738" s="351"/>
      <c r="AP738" s="351"/>
      <c r="AQ738" s="351"/>
      <c r="AR738" s="964" t="s">
        <v>525</v>
      </c>
      <c r="AS738" s="965"/>
      <c r="AT738" s="965"/>
      <c r="AU738" s="965"/>
      <c r="AV738" s="965"/>
      <c r="AW738" s="965"/>
      <c r="AX738" s="966"/>
    </row>
    <row r="739" spans="1:52" ht="24.75" customHeight="1" thickBot="1" x14ac:dyDescent="0.2">
      <c r="A739" s="975" t="s">
        <v>447</v>
      </c>
      <c r="B739" s="976"/>
      <c r="C739" s="976"/>
      <c r="D739" s="977"/>
      <c r="E739" s="978" t="s">
        <v>479</v>
      </c>
      <c r="F739" s="968"/>
      <c r="G739" s="968"/>
      <c r="H739" s="79" t="str">
        <f>IF(E739="", "", "(")</f>
        <v>(</v>
      </c>
      <c r="I739" s="968" t="s">
        <v>468</v>
      </c>
      <c r="J739" s="968"/>
      <c r="K739" s="79" t="str">
        <f>IF(OR(I739="　", I739=""), "", "-")</f>
        <v>-</v>
      </c>
      <c r="L739" s="969">
        <v>33</v>
      </c>
      <c r="M739" s="969"/>
      <c r="N739" s="80" t="str">
        <f>IF(O739="", "", "-")</f>
        <v/>
      </c>
      <c r="O739" s="81"/>
      <c r="P739" s="80" t="str">
        <f>IF(E739="", "", ")")</f>
        <v>)</v>
      </c>
      <c r="Q739" s="978"/>
      <c r="R739" s="968"/>
      <c r="S739" s="968"/>
      <c r="T739" s="79" t="str">
        <f>IF(Q739="", "", "(")</f>
        <v/>
      </c>
      <c r="U739" s="968"/>
      <c r="V739" s="968"/>
      <c r="W739" s="79" t="str">
        <f>IF(OR(U739="　", U739=""), "", "-")</f>
        <v/>
      </c>
      <c r="X739" s="969"/>
      <c r="Y739" s="969"/>
      <c r="Z739" s="80" t="str">
        <f>IF(AA739="", "", "-")</f>
        <v/>
      </c>
      <c r="AA739" s="81"/>
      <c r="AB739" s="80" t="str">
        <f>IF(Q739="", "", ")")</f>
        <v/>
      </c>
      <c r="AC739" s="978"/>
      <c r="AD739" s="968"/>
      <c r="AE739" s="968"/>
      <c r="AF739" s="79" t="str">
        <f>IF(AC739="", "", "(")</f>
        <v/>
      </c>
      <c r="AG739" s="968"/>
      <c r="AH739" s="968"/>
      <c r="AI739" s="79" t="str">
        <f>IF(OR(AG739="　", AG739=""), "", "-")</f>
        <v/>
      </c>
      <c r="AJ739" s="969"/>
      <c r="AK739" s="969"/>
      <c r="AL739" s="80" t="str">
        <f>IF(AM739="", "", "-")</f>
        <v/>
      </c>
      <c r="AM739" s="81"/>
      <c r="AN739" s="80" t="str">
        <f>IF(AC739="", "", ")")</f>
        <v/>
      </c>
      <c r="AO739" s="970"/>
      <c r="AP739" s="971"/>
      <c r="AQ739" s="971"/>
      <c r="AR739" s="971"/>
      <c r="AS739" s="971"/>
      <c r="AT739" s="971"/>
      <c r="AU739" s="971"/>
      <c r="AV739" s="971"/>
      <c r="AW739" s="971"/>
      <c r="AX739" s="972"/>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526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511</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502</v>
      </c>
      <c r="H781" s="657"/>
      <c r="I781" s="657"/>
      <c r="J781" s="657"/>
      <c r="K781" s="658"/>
      <c r="L781" s="650" t="s">
        <v>501</v>
      </c>
      <c r="M781" s="651"/>
      <c r="N781" s="651"/>
      <c r="O781" s="651"/>
      <c r="P781" s="651"/>
      <c r="Q781" s="651"/>
      <c r="R781" s="651"/>
      <c r="S781" s="651"/>
      <c r="T781" s="651"/>
      <c r="U781" s="651"/>
      <c r="V781" s="651"/>
      <c r="W781" s="651"/>
      <c r="X781" s="652"/>
      <c r="Y781" s="374">
        <v>10</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10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41.25" customHeight="1" x14ac:dyDescent="0.15">
      <c r="A837" s="362">
        <v>1</v>
      </c>
      <c r="B837" s="362">
        <v>1</v>
      </c>
      <c r="C837" s="347" t="s">
        <v>527</v>
      </c>
      <c r="D837" s="333"/>
      <c r="E837" s="333"/>
      <c r="F837" s="333"/>
      <c r="G837" s="333"/>
      <c r="H837" s="333"/>
      <c r="I837" s="333"/>
      <c r="J837" s="334">
        <v>1010001143390</v>
      </c>
      <c r="K837" s="335"/>
      <c r="L837" s="335"/>
      <c r="M837" s="335"/>
      <c r="N837" s="335"/>
      <c r="O837" s="335"/>
      <c r="P837" s="348" t="s">
        <v>503</v>
      </c>
      <c r="Q837" s="336"/>
      <c r="R837" s="336"/>
      <c r="S837" s="336"/>
      <c r="T837" s="336"/>
      <c r="U837" s="336"/>
      <c r="V837" s="336"/>
      <c r="W837" s="336"/>
      <c r="X837" s="336"/>
      <c r="Y837" s="337">
        <v>10</v>
      </c>
      <c r="Z837" s="338"/>
      <c r="AA837" s="338"/>
      <c r="AB837" s="339"/>
      <c r="AC837" s="349" t="s">
        <v>419</v>
      </c>
      <c r="AD837" s="357"/>
      <c r="AE837" s="357"/>
      <c r="AF837" s="357"/>
      <c r="AG837" s="357"/>
      <c r="AH837" s="358">
        <v>7</v>
      </c>
      <c r="AI837" s="359"/>
      <c r="AJ837" s="359"/>
      <c r="AK837" s="359"/>
      <c r="AL837" s="343">
        <v>99</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43.5" hidden="1" customHeight="1" x14ac:dyDescent="0.15">
      <c r="A870" s="362">
        <v>1</v>
      </c>
      <c r="B870" s="362">
        <v>1</v>
      </c>
      <c r="C870" s="347"/>
      <c r="D870" s="333"/>
      <c r="E870" s="333"/>
      <c r="F870" s="333"/>
      <c r="G870" s="333"/>
      <c r="H870" s="333"/>
      <c r="I870" s="333"/>
      <c r="J870" s="334"/>
      <c r="K870" s="335"/>
      <c r="L870" s="335"/>
      <c r="M870" s="335"/>
      <c r="N870" s="335"/>
      <c r="O870" s="335"/>
      <c r="P870" s="348"/>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2">
    <cfRule type="expression" dxfId="2095" priority="13881">
      <formula>IF(RIGHT(TEXT(Y782,"0.#"),1)=".",FALSE,TRUE)</formula>
    </cfRule>
    <cfRule type="expression" dxfId="2094" priority="13882">
      <formula>IF(RIGHT(TEXT(Y782,"0.#"),1)=".",TRUE,FALSE)</formula>
    </cfRule>
  </conditionalFormatting>
  <conditionalFormatting sqref="Y791">
    <cfRule type="expression" dxfId="2093" priority="13877">
      <formula>IF(RIGHT(TEXT(Y791,"0.#"),1)=".",FALSE,TRUE)</formula>
    </cfRule>
    <cfRule type="expression" dxfId="2092" priority="13878">
      <formula>IF(RIGHT(TEXT(Y791,"0.#"),1)=".",TRUE,FALSE)</formula>
    </cfRule>
  </conditionalFormatting>
  <conditionalFormatting sqref="Y822:Y829 Y820 Y809:Y816 Y807 Y796:Y803 Y794">
    <cfRule type="expression" dxfId="2091" priority="13659">
      <formula>IF(RIGHT(TEXT(Y794,"0.#"),1)=".",FALSE,TRUE)</formula>
    </cfRule>
    <cfRule type="expression" dxfId="2090" priority="13660">
      <formula>IF(RIGHT(TEXT(Y794,"0.#"),1)=".",TRUE,FALSE)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3:Y790 Y781">
    <cfRule type="expression" dxfId="2083" priority="13683">
      <formula>IF(RIGHT(TEXT(Y781,"0.#"),1)=".",FALSE,TRUE)</formula>
    </cfRule>
    <cfRule type="expression" dxfId="2082" priority="13684">
      <formula>IF(RIGHT(TEXT(Y781,"0.#"),1)=".",TRUE,FALSE)</formula>
    </cfRule>
  </conditionalFormatting>
  <conditionalFormatting sqref="AU782">
    <cfRule type="expression" dxfId="2081" priority="13681">
      <formula>IF(RIGHT(TEXT(AU782,"0.#"),1)=".",FALSE,TRUE)</formula>
    </cfRule>
    <cfRule type="expression" dxfId="2080" priority="13682">
      <formula>IF(RIGHT(TEXT(AU782,"0.#"),1)=".",TRUE,FALSE)</formula>
    </cfRule>
  </conditionalFormatting>
  <conditionalFormatting sqref="AU791">
    <cfRule type="expression" dxfId="2079" priority="13679">
      <formula>IF(RIGHT(TEXT(AU791,"0.#"),1)=".",FALSE,TRUE)</formula>
    </cfRule>
    <cfRule type="expression" dxfId="2078" priority="13680">
      <formula>IF(RIGHT(TEXT(AU791,"0.#"),1)=".",TRUE,FALSE)</formula>
    </cfRule>
  </conditionalFormatting>
  <conditionalFormatting sqref="AU783:AU790 AU781">
    <cfRule type="expression" dxfId="2077" priority="13677">
      <formula>IF(RIGHT(TEXT(AU781,"0.#"),1)=".",FALSE,TRUE)</formula>
    </cfRule>
    <cfRule type="expression" dxfId="2076" priority="13678">
      <formula>IF(RIGHT(TEXT(AU781,"0.#"),1)=".",TRUE,FALSE)</formula>
    </cfRule>
  </conditionalFormatting>
  <conditionalFormatting sqref="Y821 Y808 Y795">
    <cfRule type="expression" dxfId="2075" priority="13663">
      <formula>IF(RIGHT(TEXT(Y795,"0.#"),1)=".",FALSE,TRUE)</formula>
    </cfRule>
    <cfRule type="expression" dxfId="2074" priority="13664">
      <formula>IF(RIGHT(TEXT(Y795,"0.#"),1)=".",TRUE,FALSE)</formula>
    </cfRule>
  </conditionalFormatting>
  <conditionalFormatting sqref="Y830 Y817 Y804">
    <cfRule type="expression" dxfId="2073" priority="13661">
      <formula>IF(RIGHT(TEXT(Y804,"0.#"),1)=".",FALSE,TRUE)</formula>
    </cfRule>
    <cfRule type="expression" dxfId="2072" priority="13662">
      <formula>IF(RIGHT(TEXT(Y804,"0.#"),1)=".",TRUE,FALSE)</formula>
    </cfRule>
  </conditionalFormatting>
  <conditionalFormatting sqref="AU821 AU808 AU795">
    <cfRule type="expression" dxfId="2071" priority="13657">
      <formula>IF(RIGHT(TEXT(AU795,"0.#"),1)=".",FALSE,TRUE)</formula>
    </cfRule>
    <cfRule type="expression" dxfId="2070" priority="13658">
      <formula>IF(RIGHT(TEXT(AU795,"0.#"),1)=".",TRUE,FALSE)</formula>
    </cfRule>
  </conditionalFormatting>
  <conditionalFormatting sqref="AU830 AU817 AU804">
    <cfRule type="expression" dxfId="2069" priority="13655">
      <formula>IF(RIGHT(TEXT(AU804,"0.#"),1)=".",FALSE,TRUE)</formula>
    </cfRule>
    <cfRule type="expression" dxfId="2068" priority="13656">
      <formula>IF(RIGHT(TEXT(AU804,"0.#"),1)=".",TRUE,FALSE)</formula>
    </cfRule>
  </conditionalFormatting>
  <conditionalFormatting sqref="AU822:AU829 AU820 AU809:AU816 AU807 AU796:AU803 AU794">
    <cfRule type="expression" dxfId="2067" priority="13653">
      <formula>IF(RIGHT(TEXT(AU794,"0.#"),1)=".",FALSE,TRUE)</formula>
    </cfRule>
    <cfRule type="expression" dxfId="2066" priority="13654">
      <formula>IF(RIGHT(TEXT(AU794,"0.#"),1)=".",TRUE,FALSE)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39:AO866">
    <cfRule type="expression" dxfId="1801" priority="6631">
      <formula>IF(AND(AL839&gt;=0, RIGHT(TEXT(AL839,"0.#"),1)&lt;&gt;"."),TRUE,FALSE)</formula>
    </cfRule>
    <cfRule type="expression" dxfId="1800" priority="6632">
      <formula>IF(AND(AL839&gt;=0, RIGHT(TEXT(AL839,"0.#"),1)="."),TRUE,FALSE)</formula>
    </cfRule>
    <cfRule type="expression" dxfId="1799" priority="6633">
      <formula>IF(AND(AL839&lt;0, RIGHT(TEXT(AL839,"0.#"),1)&lt;&gt;"."),TRUE,FALSE)</formula>
    </cfRule>
    <cfRule type="expression" dxfId="1798" priority="6634">
      <formula>IF(AND(AL839&lt;0, RIGHT(TEXT(AL839,"0.#"),1)="."),TRUE,FALSE)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39:Y866">
    <cfRule type="expression" dxfId="1727" priority="2959">
      <formula>IF(RIGHT(TEXT(Y839,"0.#"),1)=".",FALSE,TRUE)</formula>
    </cfRule>
    <cfRule type="expression" dxfId="1726" priority="2960">
      <formula>IF(RIGHT(TEXT(Y839,"0.#"),1)=".",TRUE,FALSE)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2:AO1131">
    <cfRule type="expression" dxfId="1697" priority="2865">
      <formula>IF(AND(AL1102&gt;=0, RIGHT(TEXT(AL1102,"0.#"),1)&lt;&gt;"."),TRUE,FALSE)</formula>
    </cfRule>
    <cfRule type="expression" dxfId="1696" priority="2866">
      <formula>IF(AND(AL1102&gt;=0, RIGHT(TEXT(AL1102,"0.#"),1)="."),TRUE,FALSE)</formula>
    </cfRule>
    <cfRule type="expression" dxfId="1695" priority="2867">
      <formula>IF(AND(AL1102&lt;0, RIGHT(TEXT(AL1102,"0.#"),1)&lt;&gt;"."),TRUE,FALSE)</formula>
    </cfRule>
    <cfRule type="expression" dxfId="1694" priority="2868">
      <formula>IF(AND(AL1102&lt;0, RIGHT(TEXT(AL1102,"0.#"),1)="."),TRUE,FALSE)</formula>
    </cfRule>
  </conditionalFormatting>
  <conditionalFormatting sqref="Y1102:Y1131">
    <cfRule type="expression" dxfId="1693" priority="2863">
      <formula>IF(RIGHT(TEXT(Y1102,"0.#"),1)=".",FALSE,TRUE)</formula>
    </cfRule>
    <cfRule type="expression" dxfId="1692" priority="2864">
      <formula>IF(RIGHT(TEXT(Y1102,"0.#"),1)=".",TRUE,FALSE)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7:AO838">
    <cfRule type="expression" dxfId="1683" priority="2817">
      <formula>IF(AND(AL837&gt;=0, RIGHT(TEXT(AL837,"0.#"),1)&lt;&gt;"."),TRUE,FALSE)</formula>
    </cfRule>
    <cfRule type="expression" dxfId="1682" priority="2818">
      <formula>IF(AND(AL837&gt;=0, RIGHT(TEXT(AL837,"0.#"),1)="."),TRUE,FALSE)</formula>
    </cfRule>
    <cfRule type="expression" dxfId="1681" priority="2819">
      <formula>IF(AND(AL837&lt;0, RIGHT(TEXT(AL837,"0.#"),1)&lt;&gt;"."),TRUE,FALSE)</formula>
    </cfRule>
    <cfRule type="expression" dxfId="1680" priority="2820">
      <formula>IF(AND(AL837&lt;0, RIGHT(TEXT(AL837,"0.#"),1)="."),TRUE,FALSE)</formula>
    </cfRule>
  </conditionalFormatting>
  <conditionalFormatting sqref="Y837:Y838">
    <cfRule type="expression" dxfId="1679" priority="2815">
      <formula>IF(RIGHT(TEXT(Y837,"0.#"),1)=".",FALSE,TRUE)</formula>
    </cfRule>
    <cfRule type="expression" dxfId="1678" priority="2816">
      <formula>IF(RIGHT(TEXT(Y837,"0.#"),1)=".",TRUE,FALSE)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2:Y899">
    <cfRule type="expression" dxfId="1361" priority="2075">
      <formula>IF(RIGHT(TEXT(Y872,"0.#"),1)=".",FALSE,TRUE)</formula>
    </cfRule>
    <cfRule type="expression" dxfId="1360" priority="2076">
      <formula>IF(RIGHT(TEXT(Y872,"0.#"),1)=".",TRUE,FALSE)</formula>
    </cfRule>
  </conditionalFormatting>
  <conditionalFormatting sqref="Y870:Y871">
    <cfRule type="expression" dxfId="1359" priority="2069">
      <formula>IF(RIGHT(TEXT(Y870,"0.#"),1)=".",FALSE,TRUE)</formula>
    </cfRule>
    <cfRule type="expression" dxfId="1358" priority="2070">
      <formula>IF(RIGHT(TEXT(Y870,"0.#"),1)=".",TRUE,FALSE)</formula>
    </cfRule>
  </conditionalFormatting>
  <conditionalFormatting sqref="Y905:Y932">
    <cfRule type="expression" dxfId="1357" priority="2063">
      <formula>IF(RIGHT(TEXT(Y905,"0.#"),1)=".",FALSE,TRUE)</formula>
    </cfRule>
    <cfRule type="expression" dxfId="1356" priority="2064">
      <formula>IF(RIGHT(TEXT(Y905,"0.#"),1)=".",TRUE,FALSE)</formula>
    </cfRule>
  </conditionalFormatting>
  <conditionalFormatting sqref="Y903:Y904">
    <cfRule type="expression" dxfId="1355" priority="2057">
      <formula>IF(RIGHT(TEXT(Y903,"0.#"),1)=".",FALSE,TRUE)</formula>
    </cfRule>
    <cfRule type="expression" dxfId="1354" priority="2058">
      <formula>IF(RIGHT(TEXT(Y903,"0.#"),1)=".",TRUE,FALSE)</formula>
    </cfRule>
  </conditionalFormatting>
  <conditionalFormatting sqref="Y938:Y965">
    <cfRule type="expression" dxfId="1353" priority="2051">
      <formula>IF(RIGHT(TEXT(Y938,"0.#"),1)=".",FALSE,TRUE)</formula>
    </cfRule>
    <cfRule type="expression" dxfId="1352" priority="2052">
      <formula>IF(RIGHT(TEXT(Y938,"0.#"),1)=".",TRUE,FALSE)</formula>
    </cfRule>
  </conditionalFormatting>
  <conditionalFormatting sqref="Y936:Y937">
    <cfRule type="expression" dxfId="1351" priority="2045">
      <formula>IF(RIGHT(TEXT(Y936,"0.#"),1)=".",FALSE,TRUE)</formula>
    </cfRule>
    <cfRule type="expression" dxfId="1350" priority="2046">
      <formula>IF(RIGHT(TEXT(Y936,"0.#"),1)=".",TRUE,FALSE)</formula>
    </cfRule>
  </conditionalFormatting>
  <conditionalFormatting sqref="Y971:Y998">
    <cfRule type="expression" dxfId="1349" priority="2039">
      <formula>IF(RIGHT(TEXT(Y971,"0.#"),1)=".",FALSE,TRUE)</formula>
    </cfRule>
    <cfRule type="expression" dxfId="1348" priority="2040">
      <formula>IF(RIGHT(TEXT(Y971,"0.#"),1)=".",TRUE,FALSE)</formula>
    </cfRule>
  </conditionalFormatting>
  <conditionalFormatting sqref="Y969:Y970">
    <cfRule type="expression" dxfId="1347" priority="2033">
      <formula>IF(RIGHT(TEXT(Y969,"0.#"),1)=".",FALSE,TRUE)</formula>
    </cfRule>
    <cfRule type="expression" dxfId="1346" priority="2034">
      <formula>IF(RIGHT(TEXT(Y969,"0.#"),1)=".",TRUE,FALSE)</formula>
    </cfRule>
  </conditionalFormatting>
  <conditionalFormatting sqref="Y1004:Y1031">
    <cfRule type="expression" dxfId="1345" priority="2027">
      <formula>IF(RIGHT(TEXT(Y1004,"0.#"),1)=".",FALSE,TRUE)</formula>
    </cfRule>
    <cfRule type="expression" dxfId="1344" priority="2028">
      <formula>IF(RIGHT(TEXT(Y1004,"0.#"),1)=".",TRUE,FALSE)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5:P27">
    <cfRule type="expression" dxfId="1337" priority="2297">
      <formula>IF(RIGHT(TEXT(P25,"0.#"),1)=".",FALSE,TRUE)</formula>
    </cfRule>
    <cfRule type="expression" dxfId="1336" priority="2298">
      <formula>IF(RIGHT(TEXT(P25,"0.#"),1)=".",TRUE,FALSE)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2019-05-22T08:38:30Z</cp:lastPrinted>
  <dcterms:created xsi:type="dcterms:W3CDTF">2012-03-13T00:50:25Z</dcterms:created>
  <dcterms:modified xsi:type="dcterms:W3CDTF">2019-08-27T07:30:51Z</dcterms:modified>
</cp:coreProperties>
</file>