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531提出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c r="AI116" i="3"/>
  <c r="AE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<sst xmlns="http://schemas.openxmlformats.org/spreadsheetml/2006/main" count="2870" uniqueCount="637">
  <si>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</si>
  <si>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</si>
  <si>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</si>
  <si>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</si>
  <si>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</si>
  <si>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</si>
  <si>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</si>
  <si>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</si>
  <si>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</si>
  <si>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</si>
  <si>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</si>
  <si>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</si>
  <si>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</si>
  <si>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</si>
  <si>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</si>
  <si>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</si>
  <si>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</si>
  <si>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</si>
  <si>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</si>
  <si>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</si>
  <si>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</si>
  <si>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</si>
  <si>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</si>
  <si>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</si>
  <si>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</si>
  <si>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</si>
  <si>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</si>
  <si>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</si>
  <si>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</si>
  <si>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</si>
  <si>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</si>
  <si>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</si>
  <si>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</si>
  <si>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</si>
  <si>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</si>
  <si>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</si>
  <si>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</si>
  <si>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</si>
  <si>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</si>
  <si>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</si>
  <si>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</si>
  <si>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</si>
  <si>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</si>
  <si>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</si>
  <si>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</si>
  <si>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</si>
  <si>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</si>
  <si>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</si>
  <si>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</si>
  <si>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</si>
  <si>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</si>
  <si>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</si>
  <si>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</si>
  <si>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</si>
  <si>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</si>
  <si>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</si>
  <si>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</si>
  <si>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</si>
  <si>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</si>
  <si>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</si>
  <si>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</si>
  <si>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</si>
  <si>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</si>
  <si>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</si>
  <si>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</si>
  <si>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</si>
  <si>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</si>
  <si>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</si>
  <si>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</si>
  <si>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</si>
  <si>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</si>
  <si>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</si>
  <si>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</si>
  <si>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</si>
  <si>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</si>
  <si>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</si>
  <si>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</si>
  <si>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</si>
  <si>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</si>
  <si>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</si>
  <si>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</si>
  <si>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</si>
  <si>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</si>
  <si>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</si>
  <si>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</si>
  <si>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</si>
  <si>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</si>
  <si>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</si>
  <si>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</si>
  <si>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</si>
  <si>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</si>
  <si>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</si>
  <si>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</si>
  <si>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</si>
  <si>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</si>
  <si>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</si>
  <si>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</si>
  <si>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</si>
  <si>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</si>
  <si>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</si>
  <si>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</si>
  <si>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</si>
  <si>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</si>
  <si>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</si>
  <si>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</si>
  <si>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</si>
  <si>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</si>
  <si>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</si>
  <si>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</si>
  <si>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</si>
  <si>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</si>
  <si>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</si>
  <si>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</si>
  <si>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</si>
  <si>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</si>
  <si>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</si>
  <si>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</si>
  <si>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</si>
  <si>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</si>
  <si>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</si>
  <si>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</si>
  <si>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</si>
  <si>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</si>
  <si>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</si>
  <si>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</si>
  <si>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</si>
  <si>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</si>
  <si>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</si>
  <si>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</si>
  <si>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</si>
  <si>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</si>
  <si>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</si>
  <si>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</si>
  <si>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</si>
  <si>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</si>
  <si>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</si>
  <si>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</si>
  <si>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</si>
  <si>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</si>
  <si>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</si>
  <si>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</si>
  <si>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</si>
  <si>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</si>
  <si>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</si>
  <si>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</si>
  <si>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</si>
  <si>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</si>
  <si>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</si>
  <si>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</si>
  <si>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</si>
  <si>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</si>
  <si>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</si>
  <si>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</si>
  <si>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</si>
  <si>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</si>
  <si>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</si>
  <si>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</si>
  <si>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</si>
  <si>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</si>
  <si>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</si>
  <si>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</si>
  <si>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</si>
  <si>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</si>
  <si>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</si>
  <si>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</si>
  <si>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</si>
  <si>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</si>
  <si>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</si>
  <si>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</si>
  <si>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</si>
  <si>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</si>
  <si>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</si>
  <si>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</si>
  <si>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</si>
  <si>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</si>
  <si>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</si>
  <si>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</si>
  <si>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</si>
  <si>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</si>
  <si>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</si>
  <si>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</si>
  <si>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</si>
  <si>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</si>
  <si>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</si>
  <si>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</si>
  <si>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</si>
  <si>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</si>
  <si>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</si>
  <si>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</si>
  <si>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</si>
  <si>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</si>
  <si>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</si>
  <si>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</si>
  <si>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</si>
  <si>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</si>
  <si>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</si>
  <si>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</si>
  <si>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</si>
  <si>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</si>
  <si>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</si>
  <si>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</si>
  <si>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</si>
  <si>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</si>
  <si>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</si>
  <si>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</si>
  <si>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</si>
  <si>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</si>
  <si>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</si>
  <si>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</si>
  <si>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</si>
  <si>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</si>
  <si>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</si>
  <si>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</si>
  <si>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</si>
  <si>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</si>
  <si>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</si>
  <si>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</si>
  <si>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</si>
  <si>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</si>
  <si>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</si>
  <si>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</si>
  <si>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</si>
  <si>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</si>
  <si>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</si>
  <si>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</si>
  <si>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</si>
  <si>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</si>
  <si>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</si>
  <si>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</si>
  <si>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</si>
  <si>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</si>
  <si>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</si>
  <si>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</si>
  <si>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</si>
  <si>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</si>
  <si>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</si>
  <si>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</si>
  <si>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</si>
  <si>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</si>
  <si>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</si>
  <si>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</si>
  <si>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</si>
  <si>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</si>
  <si>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</si>
  <si>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</si>
  <si>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</si>
  <si>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</si>
  <si>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</si>
  <si>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</si>
  <si>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</si>
  <si>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</si>
  <si>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</si>
  <si>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</si>
  <si>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</si>
  <si>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</si>
  <si>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</si>
  <si>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</si>
  <si>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</si>
  <si>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</si>
  <si>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</si>
  <si>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</si>
  <si>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</si>
  <si>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</si>
  <si>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</si>
  <si>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</si>
  <si>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</si>
  <si>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</si>
  <si>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</si>
  <si>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</si>
  <si>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</si>
  <si>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</si>
  <si>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</si>
  <si>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</si>
  <si>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</si>
  <si>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</si>
  <si>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</si>
  <si>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</si>
  <si>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</si>
  <si>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</si>
  <si>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</si>
  <si>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</si>
  <si>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</si>
  <si>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</si>
  <si>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</si>
  <si>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</si>
  <si>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</si>
  <si>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</si>
  <si>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</si>
  <si>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</si>
  <si>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</si>
  <si>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</si>
  <si>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</si>
  <si>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</si>
  <si>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</si>
  <si>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</si>
  <si>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</si>
  <si>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</si>
  <si>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</si>
  <si>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</si>
  <si>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</si>
  <si>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</si>
  <si>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</si>
  <si>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</si>
  <si>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</si>
  <si>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</si>
  <si>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</si>
  <si>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</si>
  <si>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</si>
  <si>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</si>
  <si>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</si>
  <si>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</si>
  <si>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</si>
  <si>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</si>
  <si>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</si>
  <si>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</si>
  <si>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</si>
  <si>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</si>
  <si>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</si>
  <si>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</si>
  <si>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</si>
  <si>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</si>
  <si>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</si>
  <si>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</si>
  <si>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</si>
  <si>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</si>
  <si>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</si>
  <si>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</si>
  <si>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</si>
  <si>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</si>
  <si>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</si>
  <si>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</si>
  <si>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</si>
  <si>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</si>
  <si>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</si>
  <si>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</si>
  <si>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</si>
  <si>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</si>
  <si>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</si>
  <si>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</si>
  <si>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</si>
  <si>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</si>
  <si>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</si>
  <si>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</si>
  <si>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</si>
  <si>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</si>
  <si>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</si>
  <si>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</si>
  <si>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</si>
  <si>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</si>
  <si>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</si>
  <si>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</si>
  <si>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</si>
  <si>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</si>
  <si>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</si>
  <si>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</si>
  <si>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</si>
  <si>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</si>
  <si>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</si>
  <si>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</si>
  <si>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</si>
  <si>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</si>
  <si>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</si>
  <si>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</si>
  <si>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</si>
  <si>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</si>
  <si>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</si>
  <si>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</si>
  <si>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</si>
  <si>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</si>
  <si>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</si>
  <si>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</si>
  <si>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</si>
  <si>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</si>
  <si>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</si>
  <si>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</si>
  <si>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</si>
  <si>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</si>
  <si>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</si>
  <si>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</si>
  <si>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</si>
  <si>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</si>
  <si>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</si>
  <si>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</si>
  <si>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</si>
  <si>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</si>
  <si>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</si>
  <si>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</si>
  <si>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</si>
  <si>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</si>
  <si>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</si>
  <si>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</si>
  <si>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</si>
  <si>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</si>
  <si>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</si>
  <si>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</si>
  <si>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</si>
  <si>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</si>
  <si>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</si>
  <si>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</si>
  <si>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</si>
  <si>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</si>
  <si>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</si>
  <si>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</si>
  <si>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</si>
  <si>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</si>
  <si>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</si>
  <si>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</si>
  <si>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</si>
  <si>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</si>
  <si>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</si>
  <si>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</si>
  <si>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</si>
  <si>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</si>
  <si>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</si>
  <si>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</si>
  <si>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</si>
  <si>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</si>
  <si>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</si>
  <si>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</si>
  <si>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</si>
  <si>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</si>
  <si>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</si>
  <si>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</si>
  <si>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</si>
  <si>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</si>
  <si>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</si>
  <si>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</si>
  <si>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</si>
  <si>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</si>
  <si>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</si>
  <si>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</si>
  <si>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</si>
  <si>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</si>
  <si>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</si>
  <si>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</si>
  <si>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</si>
  <si>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</si>
  <si>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</si>
  <si>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</si>
  <si>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</si>
  <si>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</si>
  <si>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</si>
  <si>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</si>
  <si>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</si>
  <si>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</si>
  <si>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</si>
  <si>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</si>
  <si>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</si>
  <si>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</si>
  <si>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</si>
  <si>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</si>
  <si>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</si>
  <si>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</si>
  <si>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</si>
  <si>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</si>
  <si>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</si>
  <si>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</si>
  <si>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</si>
  <si>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</si>
  <si>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</si>
  <si>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</si>
  <si>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</si>
  <si>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</si>
  <si>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</si>
  <si>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</si>
  <si>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</si>
  <si>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</si>
  <si>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</si>
  <si>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</si>
  <si>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</si>
  <si>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</si>
  <si>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</si>
  <si>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</si>
  <si>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</si>
  <si>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</si>
  <si>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</si>
  <si>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</si>
  <si>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</si>
  <si>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</si>
  <si>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</si>
  <si>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</si>
  <si>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</si>
  <si>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</si>
  <si>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</si>
  <si>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</si>
  <si>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</si>
  <si>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</si>
  <si>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</si>
  <si>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</si>
  <si>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</si>
  <si>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</si>
  <si>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</si>
  <si>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</si>
  <si>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</si>
  <si>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</si>
  <si>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</si>
  <si>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</si>
  <si>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</si>
  <si>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</si>
  <si>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</si>
  <si>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</si>
  <si>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</si>
  <si>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</si>
  <si>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</si>
  <si>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</si>
  <si>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</si>
  <si>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</si>
  <si>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</si>
  <si>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</si>
  <si>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</si>
  <si>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</si>
  <si>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</si>
  <si>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</si>
  <si>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</si>
  <si>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</si>
  <si>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</si>
  <si>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</si>
  <si>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</si>
  <si>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</si>
  <si>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</si>
  <si>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</si>
  <si>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</si>
  <si>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</si>
  <si>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</si>
  <si>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</si>
  <si>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</si>
  <si>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</si>
  <si>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</si>
  <si>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</si>
  <si>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</si>
  <si>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</si>
  <si>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</si>
  <si>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</si>
  <si>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</si>
  <si>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</si>
  <si>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</si>
  <si>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</si>
  <si>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</si>
  <si>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</si>
  <si>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</si>
  <si>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</si>
  <si>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</si>
  <si>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</si>
  <si>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</si>
  <si>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</si>
  <si>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</si>
  <si>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</si>
  <si>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</si>
  <si>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</si>
  <si>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</si>
  <si>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</si>
  <si>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</si>
  <si>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</si>
  <si>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</si>
  <si>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</si>
  <si>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</si>
  <si>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</si>
  <si>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</si>
  <si>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</si>
  <si>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</si>
  <si>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</si>
  <si>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</si>
  <si>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</si>
  <si>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</si>
  <si>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</si>
  <si>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</si>
  <si>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</si>
  <si>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</si>
  <si>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</si>
  <si>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鑑定評価の適正性の確保のためのモニタリング経費</t>
    <phoneticPr fontId="5"/>
  </si>
  <si>
    <t>土地・建設産業局</t>
    <phoneticPr fontId="5"/>
  </si>
  <si>
    <t>地価調査課　鑑定評価指導室</t>
    <phoneticPr fontId="5"/>
  </si>
  <si>
    <t>室長　村上 威夫</t>
    <phoneticPr fontId="5"/>
  </si>
  <si>
    <t>○</t>
  </si>
  <si>
    <t>不動産の鑑定評価に関する法律第４５条、第４６条</t>
    <phoneticPr fontId="5"/>
  </si>
  <si>
    <t>不動産鑑定評価基準（平成14年7月）
不当な鑑定評価等及び違反行為に係る処分基準（平成20年4月）
国土審議会土地政策分科会企画部会報告「土地政策の中長期ビジョン」（平成21年7月）
国土審議会土地政策分科会不動産鑑定評価部会決定「証券化対象不動産のモニタリングに関する基本的な考え方」（平成19年6月）
不動産鑑定士が不動産に関する価格等調査を行う場合の業務の目的と範囲等の確定及び成果報告書の記載事項に関するガイドライン（「価格等調査ガイドライン」）等（平成21年8月）</t>
    <phoneticPr fontId="5"/>
  </si>
  <si>
    <t>-</t>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</si>
  <si>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</si>
  <si>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</si>
  <si>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</si>
  <si>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</si>
  <si>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t>
  </si>
  <si>
    <t>-</t>
    <phoneticPr fontId="5"/>
  </si>
  <si>
    <t>国土交通省における不動産鑑定士の懲戒処分件数（同一案件による処分を除く）</t>
    <rPh sb="0" eb="2">
      <t>コクド</t>
    </rPh>
    <rPh sb="2" eb="5">
      <t>コウツウショウ</t>
    </rPh>
    <rPh sb="9" eb="12">
      <t>フドウサン</t>
    </rPh>
    <rPh sb="12" eb="15">
      <t>カンテイシ</t>
    </rPh>
    <rPh sb="16" eb="18">
      <t>チョウカイ</t>
    </rPh>
    <rPh sb="18" eb="20">
      <t>ショブン</t>
    </rPh>
    <rPh sb="20" eb="22">
      <t>ケンスウ</t>
    </rPh>
    <rPh sb="23" eb="25">
      <t>ドウイツ</t>
    </rPh>
    <rPh sb="25" eb="27">
      <t>アンケン</t>
    </rPh>
    <rPh sb="30" eb="32">
      <t>ショブン</t>
    </rPh>
    <rPh sb="33" eb="34">
      <t>ノゾ</t>
    </rPh>
    <phoneticPr fontId="5"/>
  </si>
  <si>
    <t>件</t>
    <rPh sb="0" eb="1">
      <t>ケン</t>
    </rPh>
    <phoneticPr fontId="5"/>
  </si>
  <si>
    <t>-</t>
    <phoneticPr fontId="5"/>
  </si>
  <si>
    <t>国土交通省による懲戒処分の公表資料
(国土交通省ホームページ　「国土交通省ネガティブ情報等検索サイト」　 (http://www.mlit.go.jp/nega-inf/) )</t>
    <phoneticPr fontId="5"/>
  </si>
  <si>
    <t>立入検査及び書面調査等の不動産鑑定業者への検査件数</t>
  </si>
  <si>
    <t>業者</t>
    <rPh sb="0" eb="2">
      <t>ギョウシャ</t>
    </rPh>
    <phoneticPr fontId="5"/>
  </si>
  <si>
    <t>Ｘ（執行額）／Ｙ（調査の対象業者数）　　　　　　　　　　　　　　</t>
    <rPh sb="2" eb="4">
      <t>シッコウ</t>
    </rPh>
    <rPh sb="4" eb="5">
      <t>ガク</t>
    </rPh>
    <rPh sb="9" eb="11">
      <t>チョウサ</t>
    </rPh>
    <rPh sb="12" eb="14">
      <t>タイショウ</t>
    </rPh>
    <rPh sb="14" eb="16">
      <t>ギョウシャ</t>
    </rPh>
    <rPh sb="16" eb="17">
      <t>スウ</t>
    </rPh>
    <phoneticPr fontId="5"/>
  </si>
  <si>
    <t>百万円</t>
    <rPh sb="0" eb="1">
      <t>ヒャク</t>
    </rPh>
    <rPh sb="1" eb="3">
      <t>マンエン</t>
    </rPh>
    <phoneticPr fontId="5"/>
  </si>
  <si>
    <t>百万円/業者</t>
    <rPh sb="0" eb="2">
      <t>ヒャクマン</t>
    </rPh>
    <rPh sb="2" eb="3">
      <t>エン</t>
    </rPh>
    <rPh sb="4" eb="6">
      <t>ギョウシャ</t>
    </rPh>
    <phoneticPr fontId="5"/>
  </si>
  <si>
    <t>7/50</t>
  </si>
  <si>
    <t>5/50</t>
  </si>
  <si>
    <t>3/38</t>
    <phoneticPr fontId="5"/>
  </si>
  <si>
    <t>7/40</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</si>
  <si>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</si>
  <si>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7">
      <t>トチ</t>
    </rPh>
    <rPh sb="17" eb="19">
      <t>リヨウ</t>
    </rPh>
    <rPh sb="23" eb="25">
      <t>ジョウケン</t>
    </rPh>
    <rPh sb="25" eb="27">
      <t>セイビ</t>
    </rPh>
    <rPh sb="28" eb="30">
      <t>スイシン</t>
    </rPh>
    <phoneticPr fontId="5"/>
  </si>
  <si>
    <t>モニタリングを通じて鑑定評価の実務改善を図ることにより、国民の生活基盤である不動産の適正な価格形成に資する事業である。</t>
    <rPh sb="7" eb="8">
      <t>ツウ</t>
    </rPh>
    <rPh sb="10" eb="12">
      <t>カンテイ</t>
    </rPh>
    <rPh sb="12" eb="14">
      <t>ヒョウカ</t>
    </rPh>
    <rPh sb="15" eb="17">
      <t>ジツム</t>
    </rPh>
    <rPh sb="17" eb="19">
      <t>カイゼン</t>
    </rPh>
    <rPh sb="20" eb="21">
      <t>ハカ</t>
    </rPh>
    <rPh sb="28" eb="30">
      <t>コクミン</t>
    </rPh>
    <rPh sb="31" eb="33">
      <t>セイカツ</t>
    </rPh>
    <rPh sb="33" eb="35">
      <t>キバン</t>
    </rPh>
    <rPh sb="38" eb="41">
      <t>フドウサン</t>
    </rPh>
    <rPh sb="42" eb="44">
      <t>テキセイ</t>
    </rPh>
    <rPh sb="45" eb="47">
      <t>カカク</t>
    </rPh>
    <rPh sb="47" eb="49">
      <t>ケイセイ</t>
    </rPh>
    <rPh sb="50" eb="51">
      <t>シ</t>
    </rPh>
    <rPh sb="53" eb="55">
      <t>ジギョウ</t>
    </rPh>
    <phoneticPr fontId="5"/>
  </si>
  <si>
    <t>鑑定評価基準等での規定内容が適切に反映されているか等の確認を行うものであり、国が行うべき事業である。</t>
  </si>
  <si>
    <t>不当な鑑定評価が行われることを抑止し、鑑定評価の信頼性の確保・向上を図るために必要な事業である。</t>
    <rPh sb="39" eb="41">
      <t>ヒツヨウ</t>
    </rPh>
    <rPh sb="42" eb="44">
      <t>ジギョウ</t>
    </rPh>
    <phoneticPr fontId="5"/>
  </si>
  <si>
    <t>無</t>
  </si>
  <si>
    <t>（随意契約（少額）のものを除いて）一般競争入札により実施しており、競争性の確保に努めている。</t>
  </si>
  <si>
    <t>‐</t>
  </si>
  <si>
    <t>業務従事者の人件費等、真に必要なものに限定されている。</t>
    <rPh sb="0" eb="2">
      <t>ギョウム</t>
    </rPh>
    <rPh sb="2" eb="5">
      <t>ジュウジシャ</t>
    </rPh>
    <rPh sb="6" eb="9">
      <t>ジンケンヒ</t>
    </rPh>
    <rPh sb="9" eb="10">
      <t>トウ</t>
    </rPh>
    <phoneticPr fontId="5"/>
  </si>
  <si>
    <t>検査方法の見直しを行うことにより、効率化を図っている。</t>
    <rPh sb="0" eb="2">
      <t>ケンサ</t>
    </rPh>
    <rPh sb="2" eb="4">
      <t>ホウホウ</t>
    </rPh>
    <rPh sb="5" eb="7">
      <t>ミナオ</t>
    </rPh>
    <rPh sb="9" eb="10">
      <t>オコナ</t>
    </rPh>
    <rPh sb="17" eb="20">
      <t>コウリツカ</t>
    </rPh>
    <rPh sb="21" eb="22">
      <t>ハカ</t>
    </rPh>
    <phoneticPr fontId="5"/>
  </si>
  <si>
    <t>懲戒処分件数は27年度以降減少傾向にあり、直近2年間は0～1件で推移していることから、見合っている。</t>
    <rPh sb="9" eb="11">
      <t>ネンド</t>
    </rPh>
    <rPh sb="11" eb="13">
      <t>イコウ</t>
    </rPh>
    <rPh sb="13" eb="15">
      <t>ゲンショウ</t>
    </rPh>
    <rPh sb="15" eb="17">
      <t>ケイコウ</t>
    </rPh>
    <rPh sb="21" eb="23">
      <t>チョッキン</t>
    </rPh>
    <rPh sb="24" eb="26">
      <t>ネンカン</t>
    </rPh>
    <rPh sb="30" eb="31">
      <t>ケン</t>
    </rPh>
    <rPh sb="32" eb="34">
      <t>スイイ</t>
    </rPh>
    <rPh sb="43" eb="45">
      <t>ミア</t>
    </rPh>
    <phoneticPr fontId="5"/>
  </si>
  <si>
    <t>成果品は、不動産鑑定士向けの研修に活用するなど、不動産鑑定評価が適切なものとなるよう活用しているところ。</t>
  </si>
  <si>
    <t>・検査対象について、対象要件の見直しによる効率化。
・検査項目について、検査内容による項目の分類を行うことによる明確化・効率化。</t>
    <rPh sb="1" eb="3">
      <t>ケンサ</t>
    </rPh>
    <rPh sb="3" eb="5">
      <t>タイショウ</t>
    </rPh>
    <rPh sb="10" eb="12">
      <t>タイショウ</t>
    </rPh>
    <rPh sb="12" eb="14">
      <t>ヨウケン</t>
    </rPh>
    <rPh sb="15" eb="17">
      <t>ミナオ</t>
    </rPh>
    <rPh sb="21" eb="23">
      <t>コウリツ</t>
    </rPh>
    <rPh sb="23" eb="24">
      <t>カ</t>
    </rPh>
    <rPh sb="29" eb="31">
      <t>コウモク</t>
    </rPh>
    <rPh sb="36" eb="38">
      <t>ケンサ</t>
    </rPh>
    <rPh sb="38" eb="40">
      <t>ナイヨウ</t>
    </rPh>
    <rPh sb="43" eb="45">
      <t>コウモク</t>
    </rPh>
    <rPh sb="46" eb="48">
      <t>ブンルイ</t>
    </rPh>
    <rPh sb="49" eb="50">
      <t>オコナ</t>
    </rPh>
    <rPh sb="60" eb="63">
      <t>コウリツカ</t>
    </rPh>
    <phoneticPr fontId="5"/>
  </si>
  <si>
    <t>128</t>
    <phoneticPr fontId="5"/>
  </si>
  <si>
    <t>127</t>
    <phoneticPr fontId="5"/>
  </si>
  <si>
    <t>120</t>
    <phoneticPr fontId="5"/>
  </si>
  <si>
    <t>323</t>
    <phoneticPr fontId="5"/>
  </si>
  <si>
    <t>315</t>
    <phoneticPr fontId="5"/>
  </si>
  <si>
    <t>335</t>
    <phoneticPr fontId="5"/>
  </si>
  <si>
    <t>人件費</t>
    <rPh sb="0" eb="3">
      <t>ジンケンヒ</t>
    </rPh>
    <phoneticPr fontId="5"/>
  </si>
  <si>
    <t>業務従事者人件費、直接経費等</t>
    <rPh sb="0" eb="2">
      <t>ギョウム</t>
    </rPh>
    <rPh sb="2" eb="4">
      <t>ジュウジ</t>
    </rPh>
    <rPh sb="4" eb="5">
      <t>シャ</t>
    </rPh>
    <rPh sb="5" eb="8">
      <t>ジンケンヒ</t>
    </rPh>
    <rPh sb="9" eb="11">
      <t>チョクセツ</t>
    </rPh>
    <rPh sb="11" eb="13">
      <t>ケイヒ</t>
    </rPh>
    <rPh sb="13" eb="14">
      <t>トウ</t>
    </rPh>
    <phoneticPr fontId="5"/>
  </si>
  <si>
    <t>-</t>
    <phoneticPr fontId="5"/>
  </si>
  <si>
    <t>(株)ナビット</t>
    <phoneticPr fontId="5"/>
  </si>
  <si>
    <t>B.（株）さくらプランニング</t>
    <phoneticPr fontId="5"/>
  </si>
  <si>
    <t>A.（株）ナビット</t>
    <rPh sb="3" eb="4">
      <t>カブ</t>
    </rPh>
    <phoneticPr fontId="5"/>
  </si>
  <si>
    <t>C.（株）ライズ・ビデオ・エイティ</t>
    <phoneticPr fontId="5"/>
  </si>
  <si>
    <t>鑑定評価モニタリングにおける調査票の集計及びとりまとめ、鑑定評価モニタリング等を端緒とする過去の行政指導、懲戒処分に関する資料の整理、調査報告書の取りまとめ等</t>
    <phoneticPr fontId="5"/>
  </si>
  <si>
    <t>（株）さくらプランニング</t>
    <phoneticPr fontId="5"/>
  </si>
  <si>
    <t>不動産鑑定評価制度に関する英文資料の翻訳</t>
    <phoneticPr fontId="5"/>
  </si>
  <si>
    <t>－</t>
    <phoneticPr fontId="5"/>
  </si>
  <si>
    <t>不動産鑑定士に係る映像資料編集</t>
    <phoneticPr fontId="5"/>
  </si>
  <si>
    <t>（株）ライズ・ビデオ・エイティ</t>
    <phoneticPr fontId="5"/>
  </si>
  <si>
    <t>-</t>
    <phoneticPr fontId="5"/>
  </si>
  <si>
    <t>不動産鑑定業者に対する立入検査の実施により必要に応じて指導・監督を行い、当該検査等により判明した鑑定評価上の問題点や対応方策等について、随時開催の学識経験者等から成る委員会により検証を行うとともに、さらに検証結果についてのホームページでの公表及び不動産鑑定士の団体に対し研修等による実務改善の要請を行うことにより、鑑定評価の信頼性の確保・向上を図る。</t>
    <rPh sb="5" eb="7">
      <t>ギョウシャ</t>
    </rPh>
    <rPh sb="8" eb="9">
      <t>タイ</t>
    </rPh>
    <rPh sb="11" eb="15">
      <t>タチイリケンサ</t>
    </rPh>
    <rPh sb="16" eb="18">
      <t>ジッシ</t>
    </rPh>
    <rPh sb="21" eb="23">
      <t>ヒツヨウ</t>
    </rPh>
    <rPh sb="24" eb="25">
      <t>オウ</t>
    </rPh>
    <rPh sb="27" eb="29">
      <t>シドウ</t>
    </rPh>
    <rPh sb="30" eb="32">
      <t>カントク</t>
    </rPh>
    <rPh sb="33" eb="34">
      <t>オコナ</t>
    </rPh>
    <rPh sb="40" eb="41">
      <t>トウ</t>
    </rPh>
    <rPh sb="44" eb="46">
      <t>ハンメイ</t>
    </rPh>
    <rPh sb="48" eb="50">
      <t>カンテイ</t>
    </rPh>
    <rPh sb="50" eb="52">
      <t>ヒョウカ</t>
    </rPh>
    <rPh sb="52" eb="53">
      <t>ジョウ</t>
    </rPh>
    <rPh sb="54" eb="57">
      <t>モンダイテン</t>
    </rPh>
    <rPh sb="58" eb="60">
      <t>タイオウ</t>
    </rPh>
    <rPh sb="60" eb="62">
      <t>ホウサク</t>
    </rPh>
    <rPh sb="62" eb="63">
      <t>トウ</t>
    </rPh>
    <rPh sb="68" eb="70">
      <t>ズイジ</t>
    </rPh>
    <rPh sb="70" eb="72">
      <t>カイサイ</t>
    </rPh>
    <rPh sb="73" eb="75">
      <t>ガクシキ</t>
    </rPh>
    <rPh sb="75" eb="77">
      <t>ケイケン</t>
    </rPh>
    <rPh sb="77" eb="78">
      <t>モノ</t>
    </rPh>
    <rPh sb="78" eb="79">
      <t>トウ</t>
    </rPh>
    <rPh sb="81" eb="82">
      <t>ナ</t>
    </rPh>
    <rPh sb="83" eb="86">
      <t>イインカイ</t>
    </rPh>
    <rPh sb="89" eb="91">
      <t>ケンショウ</t>
    </rPh>
    <rPh sb="92" eb="93">
      <t>オコナ</t>
    </rPh>
    <rPh sb="102" eb="104">
      <t>ケンショウ</t>
    </rPh>
    <rPh sb="104" eb="106">
      <t>ケッカ</t>
    </rPh>
    <rPh sb="119" eb="121">
      <t>コウヒョウ</t>
    </rPh>
    <rPh sb="121" eb="122">
      <t>オヨ</t>
    </rPh>
    <rPh sb="123" eb="126">
      <t>フドウサン</t>
    </rPh>
    <rPh sb="126" eb="129">
      <t>カンテイシ</t>
    </rPh>
    <rPh sb="130" eb="132">
      <t>ダンタイ</t>
    </rPh>
    <rPh sb="133" eb="134">
      <t>タイ</t>
    </rPh>
    <rPh sb="135" eb="138">
      <t>ケンシュウトウ</t>
    </rPh>
    <rPh sb="146" eb="148">
      <t>ヨウセイ</t>
    </rPh>
    <rPh sb="149" eb="150">
      <t>オコナ</t>
    </rPh>
    <phoneticPr fontId="5"/>
  </si>
  <si>
    <t>1業者10万円～20万円程度であり、妥当である。</t>
    <rPh sb="1" eb="3">
      <t>ギョウシャ</t>
    </rPh>
    <rPh sb="5" eb="7">
      <t>マンエン</t>
    </rPh>
    <rPh sb="10" eb="12">
      <t>マンエン</t>
    </rPh>
    <rPh sb="12" eb="14">
      <t>テイド</t>
    </rPh>
    <rPh sb="18" eb="20">
      <t>ダトウ</t>
    </rPh>
    <phoneticPr fontId="5"/>
  </si>
  <si>
    <t>立入検査の結果、鑑定業者の実務の底上げに向けて、モニタリングの実施内容の一層の充実を図るという観点に立ち、不動産鑑定業者の実態を反映しやすくなるよう検査対象、検査項目等を修正し、より効率的かつ的確な検査となるようにした。</t>
    <rPh sb="0" eb="4">
      <t>タチイリケンサ</t>
    </rPh>
    <rPh sb="5" eb="7">
      <t>ケッカ</t>
    </rPh>
    <rPh sb="8" eb="10">
      <t>カンテイ</t>
    </rPh>
    <rPh sb="10" eb="12">
      <t>ギョウシャ</t>
    </rPh>
    <rPh sb="13" eb="15">
      <t>ジツム</t>
    </rPh>
    <rPh sb="16" eb="18">
      <t>ソコア</t>
    </rPh>
    <rPh sb="20" eb="21">
      <t>ム</t>
    </rPh>
    <rPh sb="31" eb="33">
      <t>ジッシ</t>
    </rPh>
    <rPh sb="33" eb="35">
      <t>ナイヨウ</t>
    </rPh>
    <rPh sb="36" eb="38">
      <t>イッソウ</t>
    </rPh>
    <rPh sb="39" eb="41">
      <t>ジュウジツ</t>
    </rPh>
    <rPh sb="42" eb="43">
      <t>ハカ</t>
    </rPh>
    <rPh sb="47" eb="49">
      <t>カンテン</t>
    </rPh>
    <rPh sb="74" eb="76">
      <t>ケンサ</t>
    </rPh>
    <rPh sb="76" eb="78">
      <t>タイショウ</t>
    </rPh>
    <rPh sb="85" eb="87">
      <t>シュウセイ</t>
    </rPh>
    <rPh sb="96" eb="98">
      <t>テキカク</t>
    </rPh>
    <phoneticPr fontId="5"/>
  </si>
  <si>
    <t>広く第三者に影響を及ぼす証券化対象不動産や財務諸表に係る鑑定評価、資産評価に係る鑑定評価及び公的機関からの依頼に係る鑑定評価等を対象にモニタリングを実施し、不動産市場の変化に応じて整備している「不動産鑑定評価基準」や「価格等調査ガイドライン」が、評価対象に応じて適切に実務に反映されているか等を検証し、不動産鑑定業者への指導監督等を行うことにより、不当な鑑定評価が行われることを抑止し、鑑定評価の信頼性の確保・向上を図る。</t>
    <rPh sb="33" eb="37">
      <t>シサンヒョウカ</t>
    </rPh>
    <rPh sb="44" eb="45">
      <t>オヨ</t>
    </rPh>
    <rPh sb="46" eb="48">
      <t>コウテキ</t>
    </rPh>
    <rPh sb="48" eb="50">
      <t>キカン</t>
    </rPh>
    <rPh sb="53" eb="55">
      <t>イライ</t>
    </rPh>
    <rPh sb="56" eb="57">
      <t>カカ</t>
    </rPh>
    <rPh sb="58" eb="60">
      <t>カンテイ</t>
    </rPh>
    <rPh sb="60" eb="62">
      <t>ヒョウカ</t>
    </rPh>
    <phoneticPr fontId="5"/>
  </si>
  <si>
    <t>証券化対象不動産や財務諸表に係る鑑定評価、資産評価に係る鑑定評価及び公的機関からの依頼に係る鑑定評価等を実施している不動産鑑定業者に対して、立入検査及び書面調査を実施し、必要に応じて、不動産鑑定業者への指導監督等を行う。
また、不動産鑑定士、学識経験者、公認会計士等からなる委員会を随時開催し、検査等で判明した鑑定評価に係る問題点や対応方策を議論・検証する。その結果を踏まえ、国土交通省において、不動産鑑定士の団体に対し、研修等を通じて実務の改善を図るよう要請を行う。</t>
    <rPh sb="32" eb="33">
      <t>オヨ</t>
    </rPh>
    <rPh sb="141" eb="143">
      <t>ズイジ</t>
    </rPh>
    <rPh sb="143" eb="145">
      <t>カイサイ</t>
    </rPh>
    <phoneticPr fontId="5"/>
  </si>
  <si>
    <t>当初見込んだ業者数をほぼ実施できている。</t>
    <rPh sb="0" eb="2">
      <t>トウショ</t>
    </rPh>
    <rPh sb="2" eb="4">
      <t>ミコミ</t>
    </rPh>
    <rPh sb="6" eb="9">
      <t>ギョウシャスウ</t>
    </rPh>
    <rPh sb="12" eb="14">
      <t>ジッシ</t>
    </rPh>
    <phoneticPr fontId="5"/>
  </si>
  <si>
    <t>325</t>
    <phoneticPr fontId="5"/>
  </si>
  <si>
    <t>国土交通省における不動産鑑定士の懲戒処分を要する案件数を、令和5年度まで0で維持する。</t>
    <rPh sb="21" eb="22">
      <t>ヨウ</t>
    </rPh>
    <rPh sb="24" eb="26">
      <t>アンケン</t>
    </rPh>
    <rPh sb="29" eb="31">
      <t>レイワ</t>
    </rPh>
    <rPh sb="32" eb="33">
      <t>ネン</t>
    </rPh>
    <rPh sb="33" eb="34">
      <t>ド</t>
    </rPh>
    <rPh sb="38" eb="40">
      <t>イジ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</si>
</sst>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27</xdr:col>
      <xdr:colOff>40820</xdr:colOff>
      <xdr:row>741</xdr:row>
      <xdr:rowOff>54428</xdr:rowOff>
    </xdr:from>
    <xdr:to>
      <xdr:col>40</xdr:col>
      <xdr:colOff>187196</xdr:colOff>
      <xdr:row>744</xdr:row>
      <xdr:rowOff>150479</xdr:rowOff>
    </xdr:to>
    <xdr:sp macro="" textlink="">
      <xdr:nvSpPr>
        <xdr:cNvPr id="43" name="大かっこ 42"/>
        <xdr:cNvSpPr/>
      </xdr:nvSpPr>
      <xdr:spPr>
        <a:xfrm>
          <a:off x="5551713" y="236288035"/>
          <a:ext cx="2799769" cy="1157408"/>
        </a:xfrm>
        <a:prstGeom prst="bracketPair">
          <a:avLst/>
        </a:prstGeom>
        <a:noFill/>
        <a:ln w="3175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諸謝金・旅費</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①諸謝金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②職員旅費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11</xdr:col>
      <xdr:colOff>13606</xdr:colOff>
      <xdr:row>741</xdr:row>
      <xdr:rowOff>27214</xdr:rowOff>
    </xdr:from>
    <xdr:to>
      <xdr:col>39</xdr:col>
      <xdr:colOff>132669</xdr:colOff>
      <xdr:row>757</xdr:row>
      <xdr:rowOff>93545</xdr:rowOff>
    </xdr:to>
    <xdr:grpSp>
      <xdr:nvGrpSpPr>
        <xdr:cNvPr id="44" name="グループ化 2"/>
        <xdr:cNvGrpSpPr>
          <a:grpSpLocks/>
        </xdr:cNvGrpSpPr>
      </xdr:nvGrpSpPr>
      <xdr:grpSpPr bwMode="auto">
        <a:xfrm>
          <a:off x="2232371" y="43091420"/>
          <a:ext cx="5766827" cy="5949419"/>
          <a:chOff x="3314022" y="937756"/>
          <a:chExt cx="4186942" cy="3709239"/>
        </a:xfrm>
      </xdr:grpSpPr>
      <xdr:sp macro="" textlink="">
        <xdr:nvSpPr>
          <xdr:cNvPr id="45" name="正方形/長方形 44"/>
          <xdr:cNvSpPr/>
        </xdr:nvSpPr>
        <xdr:spPr>
          <a:xfrm>
            <a:off x="3314022" y="937756"/>
            <a:ext cx="1916477" cy="40567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2.2</a:t>
            </a:r>
            <a:r>
              <a:rPr kumimoji="1" lang="ja-JP" altLang="en-US" sz="1100">
                <a:solidFill>
                  <a:schemeClr val="tx1"/>
                </a:solidFill>
              </a:rPr>
              <a:t>百万円</a:t>
            </a:r>
          </a:p>
        </xdr:txBody>
      </xdr:sp>
      <xdr:cxnSp macro="">
        <xdr:nvCxnSpPr>
          <xdr:cNvPr id="46" name="カギ線コネクタ 12"/>
          <xdr:cNvCxnSpPr/>
        </xdr:nvCxnSpPr>
        <xdr:spPr>
          <a:xfrm rot="16200000" flipH="1">
            <a:off x="4141789" y="1321913"/>
            <a:ext cx="1026118" cy="1055139"/>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47" name="正方形/長方形 46"/>
          <xdr:cNvSpPr/>
        </xdr:nvSpPr>
        <xdr:spPr>
          <a:xfrm>
            <a:off x="5182419" y="2147770"/>
            <a:ext cx="2232301" cy="42953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Ａ</a:t>
            </a:r>
            <a:r>
              <a:rPr kumimoji="1" lang="en-US" altLang="ja-JP" sz="1100">
                <a:solidFill>
                  <a:schemeClr val="tx1"/>
                </a:solidFill>
              </a:rPr>
              <a:t>.</a:t>
            </a:r>
            <a:r>
              <a:rPr lang="en-US" altLang="ja-JP" sz="1100">
                <a:solidFill>
                  <a:schemeClr val="tx1"/>
                </a:solidFill>
              </a:rPr>
              <a:t>(</a:t>
            </a:r>
            <a:r>
              <a:rPr lang="ja-JP" altLang="en-US" sz="1100">
                <a:solidFill>
                  <a:schemeClr val="tx1"/>
                </a:solidFill>
              </a:rPr>
              <a:t>株</a:t>
            </a:r>
            <a:r>
              <a:rPr lang="en-US" altLang="ja-JP" sz="1100">
                <a:solidFill>
                  <a:schemeClr val="tx1"/>
                </a:solidFill>
              </a:rPr>
              <a:t>)</a:t>
            </a:r>
            <a:r>
              <a:rPr lang="ja-JP" altLang="en-US" sz="1100">
                <a:solidFill>
                  <a:schemeClr val="tx1"/>
                </a:solidFill>
              </a:rPr>
              <a:t>ナビット</a:t>
            </a:r>
            <a:endParaRPr kumimoji="1" lang="en-US" altLang="ja-JP" sz="1100">
              <a:solidFill>
                <a:schemeClr val="tx1"/>
              </a:solidFill>
            </a:endParaRPr>
          </a:p>
          <a:p>
            <a:pPr algn="ctr"/>
            <a:r>
              <a:rPr kumimoji="1" lang="en-US" altLang="ja-JP" sz="1100">
                <a:solidFill>
                  <a:schemeClr val="tx1"/>
                </a:solidFill>
              </a:rPr>
              <a:t>1</a:t>
            </a:r>
            <a:r>
              <a:rPr kumimoji="1" lang="ja-JP" altLang="en-US" sz="1100">
                <a:solidFill>
                  <a:schemeClr val="tx1"/>
                </a:solidFill>
              </a:rPr>
              <a:t>百万円</a:t>
            </a:r>
          </a:p>
        </xdr:txBody>
      </xdr:sp>
      <xdr:sp macro="" textlink="">
        <xdr:nvSpPr>
          <xdr:cNvPr id="48" name="大かっこ 47"/>
          <xdr:cNvSpPr/>
        </xdr:nvSpPr>
        <xdr:spPr>
          <a:xfrm>
            <a:off x="5000203" y="4054360"/>
            <a:ext cx="2500761" cy="59263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kern="0">
                <a:solidFill>
                  <a:srgbClr val="000000"/>
                </a:solidFill>
                <a:effectLst/>
                <a:latin typeface="+mn-ea"/>
                <a:ea typeface="+mn-ea"/>
                <a:cs typeface="ＭＳ 明朝" panose="02020609040205080304" pitchFamily="17" charset="-128"/>
              </a:rPr>
              <a:t>不動産鑑定評価制度に関する英文資料の翻訳</a:t>
            </a:r>
            <a:endParaRPr lang="ja-JP" altLang="en-US" sz="1000">
              <a:latin typeface="+mn-ea"/>
              <a:ea typeface="+mn-ea"/>
            </a:endParaRPr>
          </a:p>
        </xdr:txBody>
      </xdr:sp>
    </xdr:grpSp>
    <xdr:clientData/>
  </xdr:twoCellAnchor>
  <xdr:twoCellAnchor>
    <xdr:from>
      <xdr:col>23</xdr:col>
      <xdr:colOff>190499</xdr:colOff>
      <xdr:row>753</xdr:row>
      <xdr:rowOff>54427</xdr:rowOff>
    </xdr:from>
    <xdr:to>
      <xdr:col>38</xdr:col>
      <xdr:colOff>108037</xdr:colOff>
      <xdr:row>755</xdr:row>
      <xdr:rowOff>46694</xdr:rowOff>
    </xdr:to>
    <xdr:sp macro="" textlink="">
      <xdr:nvSpPr>
        <xdr:cNvPr id="49" name="正方形/長方形 48"/>
        <xdr:cNvSpPr/>
      </xdr:nvSpPr>
      <xdr:spPr bwMode="auto">
        <a:xfrm>
          <a:off x="4884963" y="240533463"/>
          <a:ext cx="2979145" cy="69983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（株）さくらプランニング</a:t>
          </a:r>
          <a:endParaRPr kumimoji="1" lang="en-US" altLang="ja-JP" sz="1100">
            <a:solidFill>
              <a:schemeClr val="tx1"/>
            </a:solidFill>
            <a:latin typeface="+mn-ea"/>
            <a:ea typeface="+mn-ea"/>
          </a:endParaRPr>
        </a:p>
        <a:p>
          <a:pPr algn="ct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23</xdr:col>
      <xdr:colOff>136070</xdr:colOff>
      <xdr:row>749</xdr:row>
      <xdr:rowOff>27213</xdr:rowOff>
    </xdr:from>
    <xdr:to>
      <xdr:col>39</xdr:col>
      <xdr:colOff>96149</xdr:colOff>
      <xdr:row>751</xdr:row>
      <xdr:rowOff>129468</xdr:rowOff>
    </xdr:to>
    <xdr:sp macro="" textlink="">
      <xdr:nvSpPr>
        <xdr:cNvPr id="50" name="大かっこ 49"/>
        <xdr:cNvSpPr/>
      </xdr:nvSpPr>
      <xdr:spPr bwMode="auto">
        <a:xfrm>
          <a:off x="4830534" y="239091106"/>
          <a:ext cx="3225794" cy="809826"/>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mn-ea"/>
              <a:ea typeface="+mn-ea"/>
              <a:cs typeface="+mn-cs"/>
            </a:rPr>
            <a:t>鑑定評価モニタリングにおける調査票の集計及びとりまとめ、</a:t>
          </a:r>
          <a:r>
            <a:rPr lang="ja-JP" altLang="en-US" sz="1000" kern="100">
              <a:effectLst/>
              <a:latin typeface="+mn-ea"/>
              <a:ea typeface="+mn-ea"/>
              <a:cs typeface="Times New Roman" panose="02020603050405020304" pitchFamily="18" charset="0"/>
            </a:rPr>
            <a:t>鑑定評価モニタリング等を端緒とする過去の行政指導、懲戒処分に関する資料の整理、</a:t>
          </a:r>
          <a:r>
            <a:rPr lang="ja-JP" altLang="ja-JP" sz="1000" kern="100">
              <a:effectLst/>
              <a:latin typeface="+mn-ea"/>
              <a:ea typeface="+mn-ea"/>
              <a:cs typeface="Times New Roman" panose="02020603050405020304" pitchFamily="18" charset="0"/>
            </a:rPr>
            <a:t>調査報告書の取りまとめ</a:t>
          </a:r>
          <a:r>
            <a:rPr lang="ja-JP" altLang="en-US" sz="1000" kern="100">
              <a:effectLst/>
              <a:latin typeface="+mn-ea"/>
              <a:ea typeface="+mn-ea"/>
              <a:cs typeface="Times New Roman" panose="02020603050405020304" pitchFamily="18" charset="0"/>
            </a:rPr>
            <a:t>等</a:t>
          </a:r>
          <a:endParaRPr kumimoji="0" lang="ja-JP" altLang="en-US" sz="10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oneCellAnchor>
    <xdr:from>
      <xdr:col>26</xdr:col>
      <xdr:colOff>204106</xdr:colOff>
      <xdr:row>745</xdr:row>
      <xdr:rowOff>299356</xdr:rowOff>
    </xdr:from>
    <xdr:ext cx="1877437" cy="275717"/>
    <xdr:sp macro="" textlink="">
      <xdr:nvSpPr>
        <xdr:cNvPr id="51" name="テキスト ボックス 50"/>
        <xdr:cNvSpPr txBox="1"/>
      </xdr:nvSpPr>
      <xdr:spPr>
        <a:xfrm>
          <a:off x="5510892" y="237948106"/>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16</xdr:col>
      <xdr:colOff>122465</xdr:colOff>
      <xdr:row>747</xdr:row>
      <xdr:rowOff>231322</xdr:rowOff>
    </xdr:from>
    <xdr:to>
      <xdr:col>23</xdr:col>
      <xdr:colOff>190500</xdr:colOff>
      <xdr:row>754</xdr:row>
      <xdr:rowOff>77771</xdr:rowOff>
    </xdr:to>
    <xdr:cxnSp macro="">
      <xdr:nvCxnSpPr>
        <xdr:cNvPr id="52" name="カギ線コネクタ 51"/>
        <xdr:cNvCxnSpPr/>
      </xdr:nvCxnSpPr>
      <xdr:spPr bwMode="auto">
        <a:xfrm rot="16200000" flipH="1">
          <a:off x="2975097" y="239000725"/>
          <a:ext cx="2322949" cy="1496785"/>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190498</xdr:colOff>
      <xdr:row>757</xdr:row>
      <xdr:rowOff>653142</xdr:rowOff>
    </xdr:from>
    <xdr:to>
      <xdr:col>38</xdr:col>
      <xdr:colOff>108036</xdr:colOff>
      <xdr:row>759</xdr:row>
      <xdr:rowOff>19480</xdr:rowOff>
    </xdr:to>
    <xdr:sp macro="" textlink="">
      <xdr:nvSpPr>
        <xdr:cNvPr id="15" name="正方形/長方形 14"/>
        <xdr:cNvSpPr/>
      </xdr:nvSpPr>
      <xdr:spPr bwMode="auto">
        <a:xfrm>
          <a:off x="4884962" y="242860285"/>
          <a:ext cx="2979145" cy="69983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mn-ea"/>
              <a:ea typeface="+mn-ea"/>
            </a:rPr>
            <a:t>Ｃ</a:t>
          </a:r>
          <a:r>
            <a:rPr kumimoji="1" lang="en-US" altLang="ja-JP" sz="1100">
              <a:solidFill>
                <a:schemeClr val="tx1"/>
              </a:solidFill>
              <a:latin typeface="+mn-ea"/>
              <a:ea typeface="+mn-ea"/>
            </a:rPr>
            <a:t>.</a:t>
          </a:r>
          <a:r>
            <a:rPr kumimoji="1" lang="ja-JP" altLang="en-US" sz="1100">
              <a:solidFill>
                <a:schemeClr val="tx1"/>
              </a:solidFill>
              <a:latin typeface="+mn-ea"/>
              <a:ea typeface="+mn-ea"/>
            </a:rPr>
            <a:t>（株）ライズ・ビデオ・エイティ</a:t>
          </a:r>
          <a:endParaRPr kumimoji="1" lang="en-US" altLang="ja-JP" sz="1100">
            <a:solidFill>
              <a:schemeClr val="tx1"/>
            </a:solidFill>
            <a:latin typeface="+mn-ea"/>
            <a:ea typeface="+mn-ea"/>
          </a:endParaRPr>
        </a:p>
        <a:p>
          <a:pPr algn="ctr"/>
          <a:r>
            <a:rPr kumimoji="1" lang="en-US" altLang="ja-JP" sz="1100">
              <a:solidFill>
                <a:schemeClr val="tx1"/>
              </a:solidFill>
            </a:rPr>
            <a:t>0.2</a:t>
          </a:r>
          <a:r>
            <a:rPr kumimoji="1" lang="ja-JP" altLang="en-US" sz="1100">
              <a:solidFill>
                <a:schemeClr val="tx1"/>
              </a:solidFill>
            </a:rPr>
            <a:t>百万円</a:t>
          </a:r>
        </a:p>
      </xdr:txBody>
    </xdr:sp>
    <xdr:clientData/>
  </xdr:twoCellAnchor>
  <xdr:twoCellAnchor>
    <xdr:from>
      <xdr:col>16</xdr:col>
      <xdr:colOff>122464</xdr:colOff>
      <xdr:row>754</xdr:row>
      <xdr:rowOff>81644</xdr:rowOff>
    </xdr:from>
    <xdr:to>
      <xdr:col>23</xdr:col>
      <xdr:colOff>190499</xdr:colOff>
      <xdr:row>758</xdr:row>
      <xdr:rowOff>363521</xdr:rowOff>
    </xdr:to>
    <xdr:cxnSp macro="">
      <xdr:nvCxnSpPr>
        <xdr:cNvPr id="16" name="カギ線コネクタ 15"/>
        <xdr:cNvCxnSpPr/>
      </xdr:nvCxnSpPr>
      <xdr:spPr bwMode="auto">
        <a:xfrm rot="16200000" flipH="1">
          <a:off x="2975096" y="241327547"/>
          <a:ext cx="2322949" cy="1496785"/>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122464</xdr:colOff>
      <xdr:row>759</xdr:row>
      <xdr:rowOff>122464</xdr:rowOff>
    </xdr:from>
    <xdr:to>
      <xdr:col>39</xdr:col>
      <xdr:colOff>137189</xdr:colOff>
      <xdr:row>762</xdr:row>
      <xdr:rowOff>39720</xdr:rowOff>
    </xdr:to>
    <xdr:sp macro="" textlink="">
      <xdr:nvSpPr>
        <xdr:cNvPr id="18" name="大かっこ 17"/>
        <xdr:cNvSpPr/>
      </xdr:nvSpPr>
      <xdr:spPr bwMode="auto">
        <a:xfrm>
          <a:off x="4612821" y="243663107"/>
          <a:ext cx="3484547" cy="965006"/>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kern="0">
              <a:solidFill>
                <a:srgbClr val="000000"/>
              </a:solidFill>
              <a:effectLst/>
              <a:latin typeface="+mn-ea"/>
              <a:ea typeface="+mn-ea"/>
              <a:cs typeface="ＭＳ 明朝" panose="02020609040205080304" pitchFamily="17" charset="-128"/>
            </a:rPr>
            <a:t>不動産鑑定士に係る映像資料編集</a:t>
          </a:r>
          <a:endParaRPr lang="ja-JP" altLang="en-US" sz="1000">
            <a:latin typeface="+mn-ea"/>
            <a:ea typeface="+mn-ea"/>
          </a:endParaRPr>
        </a:p>
      </xdr:txBody>
    </xdr:sp>
    <xdr:clientData/>
  </xdr:twoCellAnchor>
  <xdr:oneCellAnchor>
    <xdr:from>
      <xdr:col>27</xdr:col>
      <xdr:colOff>17318</xdr:colOff>
      <xdr:row>752</xdr:row>
      <xdr:rowOff>147204</xdr:rowOff>
    </xdr:from>
    <xdr:ext cx="1877437" cy="275717"/>
    <xdr:sp macro="" textlink="">
      <xdr:nvSpPr>
        <xdr:cNvPr id="19" name="テキスト ボックス 18"/>
        <xdr:cNvSpPr txBox="1"/>
      </xdr:nvSpPr>
      <xdr:spPr>
        <a:xfrm>
          <a:off x="5394613" y="238540636"/>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oneCellAnchor>
    <xdr:from>
      <xdr:col>27</xdr:col>
      <xdr:colOff>25977</xdr:colOff>
      <xdr:row>757</xdr:row>
      <xdr:rowOff>406977</xdr:rowOff>
    </xdr:from>
    <xdr:ext cx="1313180" cy="275717"/>
    <xdr:sp macro="" textlink="">
      <xdr:nvSpPr>
        <xdr:cNvPr id="21" name="テキスト ボックス 20"/>
        <xdr:cNvSpPr txBox="1"/>
      </xdr:nvSpPr>
      <xdr:spPr>
        <a:xfrm>
          <a:off x="5403272" y="240887250"/>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335</v>
      </c>
      <c r="AT2" s="943"/>
      <c r="AU2" s="943"/>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183</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200.1"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575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4" t="str">
        <f>入力規則等!A28</f>
        <v>-</v>
      </c>
      <c r="H8" s="720"/>
      <c r="I8" s="720"/>
      <c r="J8" s="720"/>
      <c r="K8" s="720"/>
      <c r="L8" s="720"/>
      <c r="M8" s="720"/>
      <c r="N8" s="720"/>
      <c r="O8" s="720"/>
      <c r="P8" s="720"/>
      <c r="Q8" s="720"/>
      <c r="R8" s="720"/>
      <c r="S8" s="720"/>
      <c r="T8" s="720"/>
      <c r="U8" s="720"/>
      <c r="V8" s="720"/>
      <c r="W8" s="720"/>
      <c r="X8" s="945"/>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632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633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7</v>
      </c>
      <c r="Q13" s="658"/>
      <c r="R13" s="658"/>
      <c r="S13" s="658"/>
      <c r="T13" s="658"/>
      <c r="U13" s="658"/>
      <c r="V13" s="659"/>
      <c r="W13" s="657">
        <v>7</v>
      </c>
      <c r="X13" s="658"/>
      <c r="Y13" s="658"/>
      <c r="Z13" s="658"/>
      <c r="AA13" s="658"/>
      <c r="AB13" s="658"/>
      <c r="AC13" s="659"/>
      <c r="AD13" s="657">
        <v>7</v>
      </c>
      <c r="AE13" s="658"/>
      <c r="AF13" s="658"/>
      <c r="AG13" s="658"/>
      <c r="AH13" s="658"/>
      <c r="AI13" s="658"/>
      <c r="AJ13" s="659"/>
      <c r="AK13" s="657">
        <v>7</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576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t="s">
        <v>576</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7</v>
      </c>
      <c r="Q18" s="879"/>
      <c r="R18" s="879"/>
      <c r="S18" s="879"/>
      <c r="T18" s="879"/>
      <c r="U18" s="879"/>
      <c r="V18" s="880"/>
      <c r="W18" s="878">
        <f>SUM(W13:AC17)</f>
        <v>7</v>
      </c>
      <c r="X18" s="879"/>
      <c r="Y18" s="879"/>
      <c r="Z18" s="879"/>
      <c r="AA18" s="879"/>
      <c r="AB18" s="879"/>
      <c r="AC18" s="880"/>
      <c r="AD18" s="878">
        <f>SUM(AD13:AJ17)</f>
        <v>7</v>
      </c>
      <c r="AE18" s="879"/>
      <c r="AF18" s="879"/>
      <c r="AG18" s="879"/>
      <c r="AH18" s="879"/>
      <c r="AI18" s="879"/>
      <c r="AJ18" s="880"/>
      <c r="AK18" s="878">
        <f>SUM(AK13:AQ17)</f>
        <v>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7</v>
      </c>
      <c r="Q19" s="658"/>
      <c r="R19" s="658"/>
      <c r="S19" s="658"/>
      <c r="T19" s="658"/>
      <c r="U19" s="658"/>
      <c r="V19" s="659"/>
      <c r="W19" s="657">
        <v>5</v>
      </c>
      <c r="X19" s="658"/>
      <c r="Y19" s="658"/>
      <c r="Z19" s="658"/>
      <c r="AA19" s="658"/>
      <c r="AB19" s="658"/>
      <c r="AC19" s="659"/>
      <c r="AD19" s="657">
        <v>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0.7142857142857143</v>
      </c>
      <c r="X20" s="318"/>
      <c r="Y20" s="318"/>
      <c r="Z20" s="318"/>
      <c r="AA20" s="318"/>
      <c r="AB20" s="318"/>
      <c r="AC20" s="318"/>
      <c r="AD20" s="318">
        <f t="shared" ref="AD20" si="1">IF(AD18=0, "-", SUM(AD19)/AD18)</f>
        <v>0.42857142857142855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9"/>
      <c r="G21" s="316" t="s">
        <v>477</v>
      </c>
      <c r="H21" s="317"/>
      <c r="I21" s="317"/>
      <c r="J21" s="317"/>
      <c r="K21" s="317"/>
      <c r="L21" s="317"/>
      <c r="M21" s="317"/>
      <c r="N21" s="317"/>
      <c r="O21" s="317"/>
      <c r="P21" s="318">
        <f>IF(P19=0, "-", SUM(P19)/SUM(P13,P14))</f>
        <v>1</v>
      </c>
      <c r="Q21" s="318"/>
      <c r="R21" s="318"/>
      <c r="S21" s="318"/>
      <c r="T21" s="318"/>
      <c r="U21" s="318"/>
      <c r="V21" s="318"/>
      <c r="W21" s="318">
        <f t="shared" ref="W21" si="2">IF(W19=0, "-", SUM(W19)/SUM(W13,W14))</f>
        <v>0.7142857142857143</v>
      </c>
      <c r="X21" s="318"/>
      <c r="Y21" s="318"/>
      <c r="Z21" s="318"/>
      <c r="AA21" s="318"/>
      <c r="AB21" s="318"/>
      <c r="AC21" s="318"/>
      <c r="AD21" s="318">
        <f t="shared" ref="AD21" si="3">IF(AD19=0, "-", SUM(AD19)/SUM(AD13,AD14))</f>
        <v>0.42857142857142855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558</v>
      </c>
      <c r="B22" s="968"/>
      <c r="C22" s="968"/>
      <c r="D22" s="968"/>
      <c r="E22" s="968"/>
      <c r="F22" s="969"/>
      <c r="G22" s="954" t="s">
        <v>456</v>
      </c>
      <c r="H22" s="222"/>
      <c r="I22" s="222"/>
      <c r="J22" s="222"/>
      <c r="K22" s="222"/>
      <c r="L22" s="222"/>
      <c r="M22" s="222"/>
      <c r="N22" s="222"/>
      <c r="O22" s="223"/>
      <c r="P22" s="939" t="s">
        <v>519</v>
      </c>
      <c r="Q22" s="222"/>
      <c r="R22" s="222"/>
      <c r="S22" s="222"/>
      <c r="T22" s="222"/>
      <c r="U22" s="222"/>
      <c r="V22" s="223"/>
      <c r="W22" s="939" t="s">
        <v>515</v>
      </c>
      <c r="X22" s="222"/>
      <c r="Y22" s="222"/>
      <c r="Z22" s="222"/>
      <c r="AA22" s="222"/>
      <c r="AB22" s="222"/>
      <c r="AC22" s="223"/>
      <c r="AD22" s="939" t="s">
        <v>455</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577</v>
      </c>
      <c r="H23" s="956"/>
      <c r="I23" s="956"/>
      <c r="J23" s="956"/>
      <c r="K23" s="956"/>
      <c r="L23" s="956"/>
      <c r="M23" s="956"/>
      <c r="N23" s="956"/>
      <c r="O23" s="957"/>
      <c r="P23" s="919">
        <v>6</v>
      </c>
      <c r="Q23" s="920"/>
      <c r="R23" s="920"/>
      <c r="S23" s="920"/>
      <c r="T23" s="920"/>
      <c r="U23" s="920"/>
      <c r="V23" s="940"/>
      <c r="W23" s="919"/>
      <c r="X23" s="920"/>
      <c r="Y23" s="920"/>
      <c r="Z23" s="920"/>
      <c r="AA23" s="920"/>
      <c r="AB23" s="920"/>
      <c r="AC23" s="940"/>
      <c r="AD23" s="977" t="s">
        <v>582</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578</v>
      </c>
      <c r="H24" s="959"/>
      <c r="I24" s="959"/>
      <c r="J24" s="959"/>
      <c r="K24" s="959"/>
      <c r="L24" s="959"/>
      <c r="M24" s="959"/>
      <c r="N24" s="959"/>
      <c r="O24" s="960"/>
      <c r="P24" s="657">
        <v>0.6</v>
      </c>
      <c r="Q24" s="658"/>
      <c r="R24" s="658"/>
      <c r="S24" s="658"/>
      <c r="T24" s="658"/>
      <c r="U24" s="658"/>
      <c r="V24" s="659"/>
      <c r="W24" s="657"/>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579</v>
      </c>
      <c r="H25" s="959"/>
      <c r="I25" s="959"/>
      <c r="J25" s="959"/>
      <c r="K25" s="959"/>
      <c r="L25" s="959"/>
      <c r="M25" s="959"/>
      <c r="N25" s="959"/>
      <c r="O25" s="960"/>
      <c r="P25" s="657">
        <v>0.1</v>
      </c>
      <c r="Q25" s="658"/>
      <c r="R25" s="658"/>
      <c r="S25" s="658"/>
      <c r="T25" s="658"/>
      <c r="U25" s="658"/>
      <c r="V25" s="659"/>
      <c r="W25" s="657"/>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580</v>
      </c>
      <c r="H26" s="959"/>
      <c r="I26" s="959"/>
      <c r="J26" s="959"/>
      <c r="K26" s="959"/>
      <c r="L26" s="959"/>
      <c r="M26" s="959"/>
      <c r="N26" s="959"/>
      <c r="O26" s="960"/>
      <c r="P26" s="657">
        <v>0</v>
      </c>
      <c r="Q26" s="658"/>
      <c r="R26" s="658"/>
      <c r="S26" s="658"/>
      <c r="T26" s="658"/>
      <c r="U26" s="658"/>
      <c r="V26" s="659"/>
      <c r="W26" s="657"/>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57"/>
      <c r="Q27" s="658"/>
      <c r="R27" s="658"/>
      <c r="S27" s="658"/>
      <c r="T27" s="658"/>
      <c r="U27" s="658"/>
      <c r="V27" s="659"/>
      <c r="W27" s="657"/>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460</v>
      </c>
      <c r="H28" s="962"/>
      <c r="I28" s="962"/>
      <c r="J28" s="962"/>
      <c r="K28" s="962"/>
      <c r="L28" s="962"/>
      <c r="M28" s="962"/>
      <c r="N28" s="962"/>
      <c r="O28" s="963"/>
      <c r="P28" s="878">
        <f>P29-SUM(P23:P27)</f>
        <v>0.30000000000000071</v>
      </c>
      <c r="Q28" s="879"/>
      <c r="R28" s="879"/>
      <c r="S28" s="879"/>
      <c r="T28" s="879"/>
      <c r="U28" s="879"/>
      <c r="V28" s="880"/>
      <c r="W28" s="878">
        <f>W29-SUM(W23:W27)</f>
        <v>0</v>
      </c>
      <c r="X28" s="879"/>
      <c r="Y28" s="879"/>
      <c r="Z28" s="879"/>
      <c r="AA28" s="879"/>
      <c r="AB28" s="879"/>
      <c r="AC28" s="880"/>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457</v>
      </c>
      <c r="H29" s="965"/>
      <c r="I29" s="965"/>
      <c r="J29" s="965"/>
      <c r="K29" s="965"/>
      <c r="L29" s="965"/>
      <c r="M29" s="965"/>
      <c r="N29" s="965"/>
      <c r="O29" s="966"/>
      <c r="P29" s="657">
        <f>AK13</f>
        <v>7</v>
      </c>
      <c r="Q29" s="658"/>
      <c r="R29" s="658"/>
      <c r="S29" s="658"/>
      <c r="T29" s="658"/>
      <c r="U29" s="658"/>
      <c r="V29" s="659"/>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628</v>
      </c>
      <c r="AR31" s="200"/>
      <c r="AS31" s="133" t="s">
        <v>355</v>
      </c>
      <c r="AT31" s="134"/>
      <c r="AU31" s="199">
        <v>5</v>
      </c>
      <c r="AV31" s="199"/>
      <c r="AW31" s="398" t="s">
        <v>300</v>
      </c>
      <c r="AX31" s="399"/>
    </row>
    <row r="32" spans="1:50" ht="23.25" customHeight="1" x14ac:dyDescent="0.15">
      <c r="A32" s="403"/>
      <c r="B32" s="401"/>
      <c r="C32" s="401"/>
      <c r="D32" s="401"/>
      <c r="E32" s="401"/>
      <c r="F32" s="402"/>
      <c r="G32" s="564" t="s">
        <v>636</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584</v>
      </c>
      <c r="AC32" s="461"/>
      <c r="AD32" s="461"/>
      <c r="AE32" s="218">
        <v>1</v>
      </c>
      <c r="AF32" s="219"/>
      <c r="AG32" s="219"/>
      <c r="AH32" s="219"/>
      <c r="AI32" s="218">
        <v>0</v>
      </c>
      <c r="AJ32" s="219"/>
      <c r="AK32" s="219"/>
      <c r="AL32" s="219"/>
      <c r="AM32" s="218">
        <v>0</v>
      </c>
      <c r="AN32" s="219"/>
      <c r="AO32" s="219"/>
      <c r="AP32" s="219"/>
      <c r="AQ32" s="340" t="s">
        <v>585</v>
      </c>
      <c r="AR32" s="207"/>
      <c r="AS32" s="207"/>
      <c r="AT32" s="341"/>
      <c r="AU32" s="219" t="s">
        <v>585</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584</v>
      </c>
      <c r="AC33" s="523"/>
      <c r="AD33" s="523"/>
      <c r="AE33" s="218">
        <v>0</v>
      </c>
      <c r="AF33" s="219"/>
      <c r="AG33" s="219"/>
      <c r="AH33" s="219"/>
      <c r="AI33" s="218">
        <v>0</v>
      </c>
      <c r="AJ33" s="219"/>
      <c r="AK33" s="219"/>
      <c r="AL33" s="219"/>
      <c r="AM33" s="218">
        <v>0</v>
      </c>
      <c r="AN33" s="219"/>
      <c r="AO33" s="219"/>
      <c r="AP33" s="219"/>
      <c r="AQ33" s="340" t="s">
        <v>585</v>
      </c>
      <c r="AR33" s="207"/>
      <c r="AS33" s="207"/>
      <c r="AT33" s="341"/>
      <c r="AU33" s="219">
        <v>0</v>
      </c>
      <c r="AV33" s="219"/>
      <c r="AW33" s="219"/>
      <c r="AX33" s="221"/>
    </row>
    <row r="34" spans="1:50" ht="44.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581</v>
      </c>
      <c r="AF34" s="219"/>
      <c r="AG34" s="219"/>
      <c r="AH34" s="219"/>
      <c r="AI34" s="218" t="s">
        <v>581</v>
      </c>
      <c r="AJ34" s="219"/>
      <c r="AK34" s="219"/>
      <c r="AL34" s="219"/>
      <c r="AM34" s="218" t="s">
        <v>581</v>
      </c>
      <c r="AN34" s="219"/>
      <c r="AO34" s="219"/>
      <c r="AP34" s="219"/>
      <c r="AQ34" s="340" t="s">
        <v>581</v>
      </c>
      <c r="AR34" s="207"/>
      <c r="AS34" s="207"/>
      <c r="AT34" s="341"/>
      <c r="AU34" s="219" t="s">
        <v>581</v>
      </c>
      <c r="AV34" s="219"/>
      <c r="AW34" s="219"/>
      <c r="AX34" s="221"/>
    </row>
    <row r="35" spans="1:50" ht="23.25" customHeight="1" x14ac:dyDescent="0.15">
      <c r="A35" s="226" t="s">
        <v>504</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50"/>
    </row>
    <row r="80" spans="1:50" ht="18.75" hidden="1"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50</v>
      </c>
      <c r="AF101" s="219"/>
      <c r="AG101" s="219"/>
      <c r="AH101" s="220"/>
      <c r="AI101" s="218">
        <v>50</v>
      </c>
      <c r="AJ101" s="219"/>
      <c r="AK101" s="219"/>
      <c r="AL101" s="220"/>
      <c r="AM101" s="218">
        <v>38</v>
      </c>
      <c r="AN101" s="219"/>
      <c r="AO101" s="219"/>
      <c r="AP101" s="220"/>
      <c r="AQ101" s="218" t="s">
        <v>581</v>
      </c>
      <c r="AR101" s="219"/>
      <c r="AS101" s="219"/>
      <c r="AT101" s="220"/>
      <c r="AU101" s="218" t="s">
        <v>585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50</v>
      </c>
      <c r="AF102" s="418"/>
      <c r="AG102" s="418"/>
      <c r="AH102" s="418"/>
      <c r="AI102" s="418">
        <v>50</v>
      </c>
      <c r="AJ102" s="418"/>
      <c r="AK102" s="418"/>
      <c r="AL102" s="418"/>
      <c r="AM102" s="418">
        <v>50</v>
      </c>
      <c r="AN102" s="418"/>
      <c r="AO102" s="418"/>
      <c r="AP102" s="418"/>
      <c r="AQ102" s="273">
        <v>40</v>
      </c>
      <c r="AR102" s="274"/>
      <c r="AS102" s="274"/>
      <c r="AT102" s="319"/>
      <c r="AU102" s="273">
        <v>40</v>
      </c>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590</v>
      </c>
      <c r="AC116" s="463"/>
      <c r="AD116" s="464"/>
      <c r="AE116" s="418">
        <f>7/50</f>
        <v>0.14000000000000001</v>
      </c>
      <c r="AF116" s="418"/>
      <c r="AG116" s="418"/>
      <c r="AH116" s="418"/>
      <c r="AI116" s="418">
        <f>5/50</f>
        <v>0.1</v>
      </c>
      <c r="AJ116" s="418"/>
      <c r="AK116" s="418"/>
      <c r="AL116" s="418"/>
      <c r="AM116" s="418">
        <f>3/38</f>
        <v>7.8947368421052627E-2</v>
      </c>
      <c r="AN116" s="418"/>
      <c r="AO116" s="418"/>
      <c r="AP116" s="418"/>
      <c r="AQ116" s="218">
        <f>7/40</f>
        <v>0.17499999999999999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51" t="s">
        <v>592</v>
      </c>
      <c r="AF117" s="551"/>
      <c r="AG117" s="551"/>
      <c r="AH117" s="551"/>
      <c r="AI117" s="551" t="s">
        <v>593</v>
      </c>
      <c r="AJ117" s="551"/>
      <c r="AK117" s="551"/>
      <c r="AL117" s="551"/>
      <c r="AM117" s="551" t="s">
        <v>594</v>
      </c>
      <c r="AN117" s="551"/>
      <c r="AO117" s="551"/>
      <c r="AP117" s="551"/>
      <c r="AQ117" s="551" t="s">
        <v>595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4"/>
      <c r="E430" s="174" t="s">
        <v>544</v>
      </c>
      <c r="F430" s="898"/>
      <c r="G430" s="899" t="s">
        <v>374</v>
      </c>
      <c r="H430" s="123"/>
      <c r="I430" s="123"/>
      <c r="J430" s="900" t="s">
        <v>581</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581</v>
      </c>
      <c r="AF432" s="200"/>
      <c r="AG432" s="133" t="s">
        <v>355</v>
      </c>
      <c r="AH432" s="134"/>
      <c r="AI432" s="156"/>
      <c r="AJ432" s="156"/>
      <c r="AK432" s="156"/>
      <c r="AL432" s="154"/>
      <c r="AM432" s="156"/>
      <c r="AN432" s="156"/>
      <c r="AO432" s="156"/>
      <c r="AP432" s="154"/>
      <c r="AQ432" s="590" t="s">
        <v>581</v>
      </c>
      <c r="AR432" s="200"/>
      <c r="AS432" s="133" t="s">
        <v>355</v>
      </c>
      <c r="AT432" s="134"/>
      <c r="AU432" s="200" t="s">
        <v>581</v>
      </c>
      <c r="AV432" s="200"/>
      <c r="AW432" s="133" t="s">
        <v>300</v>
      </c>
      <c r="AX432" s="195"/>
    </row>
    <row r="433" spans="1:50" ht="23.25" customHeight="1" x14ac:dyDescent="0.15">
      <c r="A433" s="189"/>
      <c r="B433" s="186"/>
      <c r="C433" s="180"/>
      <c r="D433" s="186"/>
      <c r="E433" s="342"/>
      <c r="F433" s="343"/>
      <c r="G433" s="104" t="s">
        <v>625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581</v>
      </c>
      <c r="AC433" s="213"/>
      <c r="AD433" s="213"/>
      <c r="AE433" s="340" t="s">
        <v>581</v>
      </c>
      <c r="AF433" s="207"/>
      <c r="AG433" s="207"/>
      <c r="AH433" s="207"/>
      <c r="AI433" s="340" t="s">
        <v>581</v>
      </c>
      <c r="AJ433" s="207"/>
      <c r="AK433" s="207"/>
      <c r="AL433" s="207"/>
      <c r="AM433" s="340" t="s">
        <v>581</v>
      </c>
      <c r="AN433" s="207"/>
      <c r="AO433" s="207"/>
      <c r="AP433" s="341"/>
      <c r="AQ433" s="340" t="s">
        <v>581</v>
      </c>
      <c r="AR433" s="207"/>
      <c r="AS433" s="207"/>
      <c r="AT433" s="341"/>
      <c r="AU433" s="207" t="s">
        <v>581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581</v>
      </c>
      <c r="AC434" s="205"/>
      <c r="AD434" s="205"/>
      <c r="AE434" s="340" t="s">
        <v>581</v>
      </c>
      <c r="AF434" s="207"/>
      <c r="AG434" s="207"/>
      <c r="AH434" s="341"/>
      <c r="AI434" s="340" t="s">
        <v>581</v>
      </c>
      <c r="AJ434" s="207"/>
      <c r="AK434" s="207"/>
      <c r="AL434" s="207"/>
      <c r="AM434" s="340" t="s">
        <v>581</v>
      </c>
      <c r="AN434" s="207"/>
      <c r="AO434" s="207"/>
      <c r="AP434" s="341"/>
      <c r="AQ434" s="340" t="s">
        <v>581</v>
      </c>
      <c r="AR434" s="207"/>
      <c r="AS434" s="207"/>
      <c r="AT434" s="341"/>
      <c r="AU434" s="207" t="s">
        <v>581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581</v>
      </c>
      <c r="AF435" s="207"/>
      <c r="AG435" s="207"/>
      <c r="AH435" s="341"/>
      <c r="AI435" s="340" t="s">
        <v>581</v>
      </c>
      <c r="AJ435" s="207"/>
      <c r="AK435" s="207"/>
      <c r="AL435" s="207"/>
      <c r="AM435" s="340" t="s">
        <v>581</v>
      </c>
      <c r="AN435" s="207"/>
      <c r="AO435" s="207"/>
      <c r="AP435" s="341"/>
      <c r="AQ435" s="340" t="s">
        <v>581</v>
      </c>
      <c r="AR435" s="207"/>
      <c r="AS435" s="207"/>
      <c r="AT435" s="341"/>
      <c r="AU435" s="207" t="s">
        <v>581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581</v>
      </c>
      <c r="AF457" s="200"/>
      <c r="AG457" s="133" t="s">
        <v>355</v>
      </c>
      <c r="AH457" s="134"/>
      <c r="AI457" s="156"/>
      <c r="AJ457" s="156"/>
      <c r="AK457" s="156"/>
      <c r="AL457" s="154"/>
      <c r="AM457" s="156"/>
      <c r="AN457" s="156"/>
      <c r="AO457" s="156"/>
      <c r="AP457" s="154"/>
      <c r="AQ457" s="590" t="s">
        <v>581</v>
      </c>
      <c r="AR457" s="200"/>
      <c r="AS457" s="133" t="s">
        <v>355</v>
      </c>
      <c r="AT457" s="134"/>
      <c r="AU457" s="200" t="s">
        <v>581</v>
      </c>
      <c r="AV457" s="200"/>
      <c r="AW457" s="133" t="s">
        <v>300</v>
      </c>
      <c r="AX457" s="195"/>
    </row>
    <row r="458" spans="1:50" ht="23.25" customHeight="1" x14ac:dyDescent="0.15">
      <c r="A458" s="189"/>
      <c r="B458" s="186"/>
      <c r="C458" s="180"/>
      <c r="D458" s="186"/>
      <c r="E458" s="342"/>
      <c r="F458" s="343"/>
      <c r="G458" s="104" t="s">
        <v>625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931" t="s">
        <v>581</v>
      </c>
      <c r="AC458" s="932"/>
      <c r="AD458" s="933"/>
      <c r="AE458" s="340" t="s">
        <v>581</v>
      </c>
      <c r="AF458" s="207"/>
      <c r="AG458" s="207"/>
      <c r="AH458" s="207"/>
      <c r="AI458" s="340" t="s">
        <v>581</v>
      </c>
      <c r="AJ458" s="207"/>
      <c r="AK458" s="207"/>
      <c r="AL458" s="207"/>
      <c r="AM458" s="340" t="s">
        <v>581</v>
      </c>
      <c r="AN458" s="207"/>
      <c r="AO458" s="207"/>
      <c r="AP458" s="341"/>
      <c r="AQ458" s="340" t="s">
        <v>581</v>
      </c>
      <c r="AR458" s="207"/>
      <c r="AS458" s="207"/>
      <c r="AT458" s="341"/>
      <c r="AU458" s="207" t="s">
        <v>581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931" t="s">
        <v>581</v>
      </c>
      <c r="AC459" s="932"/>
      <c r="AD459" s="933"/>
      <c r="AE459" s="340" t="s">
        <v>581</v>
      </c>
      <c r="AF459" s="207"/>
      <c r="AG459" s="207"/>
      <c r="AH459" s="341"/>
      <c r="AI459" s="340" t="s">
        <v>581</v>
      </c>
      <c r="AJ459" s="207"/>
      <c r="AK459" s="207"/>
      <c r="AL459" s="207"/>
      <c r="AM459" s="340" t="s">
        <v>581</v>
      </c>
      <c r="AN459" s="207"/>
      <c r="AO459" s="207"/>
      <c r="AP459" s="341"/>
      <c r="AQ459" s="340" t="s">
        <v>581</v>
      </c>
      <c r="AR459" s="207"/>
      <c r="AS459" s="207"/>
      <c r="AT459" s="341"/>
      <c r="AU459" s="207" t="s">
        <v>581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581</v>
      </c>
      <c r="AF460" s="207"/>
      <c r="AG460" s="207"/>
      <c r="AH460" s="341"/>
      <c r="AI460" s="340" t="s">
        <v>581</v>
      </c>
      <c r="AJ460" s="207"/>
      <c r="AK460" s="207"/>
      <c r="AL460" s="207"/>
      <c r="AM460" s="340" t="s">
        <v>581</v>
      </c>
      <c r="AN460" s="207"/>
      <c r="AO460" s="207"/>
      <c r="AP460" s="341"/>
      <c r="AQ460" s="340" t="s">
        <v>581</v>
      </c>
      <c r="AR460" s="207"/>
      <c r="AS460" s="207"/>
      <c r="AT460" s="341"/>
      <c r="AU460" s="207" t="s">
        <v>581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9.950000000000003"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598</v>
      </c>
      <c r="AH702" s="386"/>
      <c r="AI702" s="386"/>
      <c r="AJ702" s="386"/>
      <c r="AK702" s="386"/>
      <c r="AL702" s="386"/>
      <c r="AM702" s="386"/>
      <c r="AN702" s="386"/>
      <c r="AO702" s="386"/>
      <c r="AP702" s="386"/>
      <c r="AQ702" s="386"/>
      <c r="AR702" s="386"/>
      <c r="AS702" s="386"/>
      <c r="AT702" s="386"/>
      <c r="AU702" s="386"/>
      <c r="AV702" s="386"/>
      <c r="AW702" s="386"/>
      <c r="AX702" s="387"/>
    </row>
    <row r="703" spans="1:50" ht="39.950000000000003"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599</v>
      </c>
      <c r="AH703" s="102"/>
      <c r="AI703" s="102"/>
      <c r="AJ703" s="102"/>
      <c r="AK703" s="102"/>
      <c r="AL703" s="102"/>
      <c r="AM703" s="102"/>
      <c r="AN703" s="102"/>
      <c r="AO703" s="102"/>
      <c r="AP703" s="102"/>
      <c r="AQ703" s="102"/>
      <c r="AR703" s="102"/>
      <c r="AS703" s="102"/>
      <c r="AT703" s="102"/>
      <c r="AU703" s="102"/>
      <c r="AV703" s="102"/>
      <c r="AW703" s="102"/>
      <c r="AX703" s="103"/>
    </row>
    <row r="704" spans="1:50" ht="39.950000000000003"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600</v>
      </c>
      <c r="AH704" s="108"/>
      <c r="AI704" s="108"/>
      <c r="AJ704" s="108"/>
      <c r="AK704" s="108"/>
      <c r="AL704" s="108"/>
      <c r="AM704" s="108"/>
      <c r="AN704" s="108"/>
      <c r="AO704" s="108"/>
      <c r="AP704" s="108"/>
      <c r="AQ704" s="108"/>
      <c r="AR704" s="108"/>
      <c r="AS704" s="108"/>
      <c r="AT704" s="108"/>
      <c r="AU704" s="108"/>
      <c r="AV704" s="108"/>
      <c r="AW704" s="108"/>
      <c r="AX704" s="168"/>
    </row>
    <row r="705" spans="1:50" ht="39.950000000000003"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9.950000000000003"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39.950000000000003"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9.950000000000003"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603</v>
      </c>
      <c r="AE708" s="605"/>
      <c r="AF708" s="605"/>
      <c r="AG708" s="742" t="s">
        <v>581</v>
      </c>
      <c r="AH708" s="743"/>
      <c r="AI708" s="743"/>
      <c r="AJ708" s="743"/>
      <c r="AK708" s="743"/>
      <c r="AL708" s="743"/>
      <c r="AM708" s="743"/>
      <c r="AN708" s="743"/>
      <c r="AO708" s="743"/>
      <c r="AP708" s="743"/>
      <c r="AQ708" s="743"/>
      <c r="AR708" s="743"/>
      <c r="AS708" s="743"/>
      <c r="AT708" s="743"/>
      <c r="AU708" s="743"/>
      <c r="AV708" s="743"/>
      <c r="AW708" s="743"/>
      <c r="AX708" s="744"/>
    </row>
    <row r="709" spans="1:50" ht="39.950000000000003"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630</v>
      </c>
      <c r="AH709" s="102"/>
      <c r="AI709" s="102"/>
      <c r="AJ709" s="102"/>
      <c r="AK709" s="102"/>
      <c r="AL709" s="102"/>
      <c r="AM709" s="102"/>
      <c r="AN709" s="102"/>
      <c r="AO709" s="102"/>
      <c r="AP709" s="102"/>
      <c r="AQ709" s="102"/>
      <c r="AR709" s="102"/>
      <c r="AS709" s="102"/>
      <c r="AT709" s="102"/>
      <c r="AU709" s="102"/>
      <c r="AV709" s="102"/>
      <c r="AW709" s="102"/>
      <c r="AX709" s="103"/>
    </row>
    <row r="710" spans="1:50" ht="39.950000000000003"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603</v>
      </c>
      <c r="AE710" s="329"/>
      <c r="AF710" s="329"/>
      <c r="AG710" s="101" t="s">
        <v>581</v>
      </c>
      <c r="AH710" s="102"/>
      <c r="AI710" s="102"/>
      <c r="AJ710" s="102"/>
      <c r="AK710" s="102"/>
      <c r="AL710" s="102"/>
      <c r="AM710" s="102"/>
      <c r="AN710" s="102"/>
      <c r="AO710" s="102"/>
      <c r="AP710" s="102"/>
      <c r="AQ710" s="102"/>
      <c r="AR710" s="102"/>
      <c r="AS710" s="102"/>
      <c r="AT710" s="102"/>
      <c r="AU710" s="102"/>
      <c r="AV710" s="102"/>
      <c r="AW710" s="102"/>
      <c r="AX710" s="103"/>
    </row>
    <row r="711" spans="1:50" ht="39.950000000000003"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604</v>
      </c>
      <c r="AH711" s="102"/>
      <c r="AI711" s="102"/>
      <c r="AJ711" s="102"/>
      <c r="AK711" s="102"/>
      <c r="AL711" s="102"/>
      <c r="AM711" s="102"/>
      <c r="AN711" s="102"/>
      <c r="AO711" s="102"/>
      <c r="AP711" s="102"/>
      <c r="AQ711" s="102"/>
      <c r="AR711" s="102"/>
      <c r="AS711" s="102"/>
      <c r="AT711" s="102"/>
      <c r="AU711" s="102"/>
      <c r="AV711" s="102"/>
      <c r="AW711" s="102"/>
      <c r="AX711" s="103"/>
    </row>
    <row r="712" spans="1:50" ht="39.950000000000003"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603</v>
      </c>
      <c r="AE712" s="783"/>
      <c r="AF712" s="783"/>
      <c r="AG712" s="810" t="s">
        <v>581</v>
      </c>
      <c r="AH712" s="811"/>
      <c r="AI712" s="811"/>
      <c r="AJ712" s="811"/>
      <c r="AK712" s="811"/>
      <c r="AL712" s="811"/>
      <c r="AM712" s="811"/>
      <c r="AN712" s="811"/>
      <c r="AO712" s="811"/>
      <c r="AP712" s="811"/>
      <c r="AQ712" s="811"/>
      <c r="AR712" s="811"/>
      <c r="AS712" s="811"/>
      <c r="AT712" s="811"/>
      <c r="AU712" s="811"/>
      <c r="AV712" s="811"/>
      <c r="AW712" s="811"/>
      <c r="AX712" s="812"/>
    </row>
    <row r="713" spans="1:50" ht="39.950000000000003" customHeight="1" x14ac:dyDescent="0.15">
      <c r="A713" s="642"/>
      <c r="B713" s="644"/>
      <c r="C713" s="951" t="s">
        <v>470</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603</v>
      </c>
      <c r="AE713" s="329"/>
      <c r="AF713" s="663"/>
      <c r="AG713" s="101" t="s">
        <v>581</v>
      </c>
      <c r="AH713" s="102"/>
      <c r="AI713" s="102"/>
      <c r="AJ713" s="102"/>
      <c r="AK713" s="102"/>
      <c r="AL713" s="102"/>
      <c r="AM713" s="102"/>
      <c r="AN713" s="102"/>
      <c r="AO713" s="102"/>
      <c r="AP713" s="102"/>
      <c r="AQ713" s="102"/>
      <c r="AR713" s="102"/>
      <c r="AS713" s="102"/>
      <c r="AT713" s="102"/>
      <c r="AU713" s="102"/>
      <c r="AV713" s="102"/>
      <c r="AW713" s="102"/>
      <c r="AX713" s="103"/>
    </row>
    <row r="714" spans="1:50" ht="39.950000000000003"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605</v>
      </c>
      <c r="AH714" s="737"/>
      <c r="AI714" s="737"/>
      <c r="AJ714" s="737"/>
      <c r="AK714" s="737"/>
      <c r="AL714" s="737"/>
      <c r="AM714" s="737"/>
      <c r="AN714" s="737"/>
      <c r="AO714" s="737"/>
      <c r="AP714" s="737"/>
      <c r="AQ714" s="737"/>
      <c r="AR714" s="737"/>
      <c r="AS714" s="737"/>
      <c r="AT714" s="737"/>
      <c r="AU714" s="737"/>
      <c r="AV714" s="737"/>
      <c r="AW714" s="737"/>
      <c r="AX714" s="738"/>
    </row>
    <row r="715" spans="1:50" ht="39.950000000000003"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606</v>
      </c>
      <c r="AH715" s="743"/>
      <c r="AI715" s="743"/>
      <c r="AJ715" s="743"/>
      <c r="AK715" s="743"/>
      <c r="AL715" s="743"/>
      <c r="AM715" s="743"/>
      <c r="AN715" s="743"/>
      <c r="AO715" s="743"/>
      <c r="AP715" s="743"/>
      <c r="AQ715" s="743"/>
      <c r="AR715" s="743"/>
      <c r="AS715" s="743"/>
      <c r="AT715" s="743"/>
      <c r="AU715" s="743"/>
      <c r="AV715" s="743"/>
      <c r="AW715" s="743"/>
      <c r="AX715" s="744"/>
    </row>
    <row r="716" spans="1:50" ht="39.950000000000003"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603</v>
      </c>
      <c r="AE716" s="627"/>
      <c r="AF716" s="627"/>
      <c r="AG716" s="101" t="s">
        <v>581</v>
      </c>
      <c r="AH716" s="102"/>
      <c r="AI716" s="102"/>
      <c r="AJ716" s="102"/>
      <c r="AK716" s="102"/>
      <c r="AL716" s="102"/>
      <c r="AM716" s="102"/>
      <c r="AN716" s="102"/>
      <c r="AO716" s="102"/>
      <c r="AP716" s="102"/>
      <c r="AQ716" s="102"/>
      <c r="AR716" s="102"/>
      <c r="AS716" s="102"/>
      <c r="AT716" s="102"/>
      <c r="AU716" s="102"/>
      <c r="AV716" s="102"/>
      <c r="AW716" s="102"/>
      <c r="AX716" s="103"/>
    </row>
    <row r="717" spans="1:50" ht="39.950000000000003"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634</v>
      </c>
      <c r="AH717" s="102"/>
      <c r="AI717" s="102"/>
      <c r="AJ717" s="102"/>
      <c r="AK717" s="102"/>
      <c r="AL717" s="102"/>
      <c r="AM717" s="102"/>
      <c r="AN717" s="102"/>
      <c r="AO717" s="102"/>
      <c r="AP717" s="102"/>
      <c r="AQ717" s="102"/>
      <c r="AR717" s="102"/>
      <c r="AS717" s="102"/>
      <c r="AT717" s="102"/>
      <c r="AU717" s="102"/>
      <c r="AV717" s="102"/>
      <c r="AW717" s="102"/>
      <c r="AX717" s="103"/>
    </row>
    <row r="718" spans="1:50" ht="39.950000000000003"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607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t="s">
        <v>585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548</v>
      </c>
      <c r="B737" s="210"/>
      <c r="C737" s="210"/>
      <c r="D737" s="211"/>
      <c r="E737" s="993" t="s">
        <v>609</v>
      </c>
      <c r="F737" s="993"/>
      <c r="G737" s="993"/>
      <c r="H737" s="993"/>
      <c r="I737" s="993"/>
      <c r="J737" s="993"/>
      <c r="K737" s="993"/>
      <c r="L737" s="993"/>
      <c r="M737" s="993"/>
      <c r="N737" s="365" t="s">
        <v>541</v>
      </c>
      <c r="O737" s="365"/>
      <c r="P737" s="365"/>
      <c r="Q737" s="365"/>
      <c r="R737" s="993" t="s">
        <v>610</v>
      </c>
      <c r="S737" s="993"/>
      <c r="T737" s="993"/>
      <c r="U737" s="993"/>
      <c r="V737" s="993"/>
      <c r="W737" s="993"/>
      <c r="X737" s="993"/>
      <c r="Y737" s="993"/>
      <c r="Z737" s="993"/>
      <c r="AA737" s="365" t="s">
        <v>540</v>
      </c>
      <c r="AB737" s="365"/>
      <c r="AC737" s="365"/>
      <c r="AD737" s="365"/>
      <c r="AE737" s="993" t="s">
        <v>611</v>
      </c>
      <c r="AF737" s="993"/>
      <c r="AG737" s="993"/>
      <c r="AH737" s="993"/>
      <c r="AI737" s="993"/>
      <c r="AJ737" s="993"/>
      <c r="AK737" s="993"/>
      <c r="AL737" s="993"/>
      <c r="AM737" s="993"/>
      <c r="AN737" s="365" t="s">
        <v>539</v>
      </c>
      <c r="AO737" s="365"/>
      <c r="AP737" s="365"/>
      <c r="AQ737" s="365"/>
      <c r="AR737" s="985" t="s">
        <v>612</v>
      </c>
      <c r="AS737" s="986"/>
      <c r="AT737" s="986"/>
      <c r="AU737" s="986"/>
      <c r="AV737" s="986"/>
      <c r="AW737" s="986"/>
      <c r="AX737" s="987"/>
      <c r="AY737" s="89"/>
      <c r="AZ737" s="89"/>
    </row>
    <row r="738" spans="1:52" ht="24.75" customHeight="1" x14ac:dyDescent="0.15">
      <c r="A738" s="994" t="s">
        <v>538</v>
      </c>
      <c r="B738" s="210"/>
      <c r="C738" s="210"/>
      <c r="D738" s="211"/>
      <c r="E738" s="993" t="s">
        <v>613</v>
      </c>
      <c r="F738" s="993"/>
      <c r="G738" s="993"/>
      <c r="H738" s="993"/>
      <c r="I738" s="993"/>
      <c r="J738" s="993"/>
      <c r="K738" s="993"/>
      <c r="L738" s="993"/>
      <c r="M738" s="993"/>
      <c r="N738" s="365" t="s">
        <v>537</v>
      </c>
      <c r="O738" s="365"/>
      <c r="P738" s="365"/>
      <c r="Q738" s="365"/>
      <c r="R738" s="993" t="s">
        <v>612</v>
      </c>
      <c r="S738" s="993"/>
      <c r="T738" s="993"/>
      <c r="U738" s="993"/>
      <c r="V738" s="993"/>
      <c r="W738" s="993"/>
      <c r="X738" s="993"/>
      <c r="Y738" s="993"/>
      <c r="Z738" s="993"/>
      <c r="AA738" s="365" t="s">
        <v>536</v>
      </c>
      <c r="AB738" s="365"/>
      <c r="AC738" s="365"/>
      <c r="AD738" s="365"/>
      <c r="AE738" s="993" t="s">
        <v>614</v>
      </c>
      <c r="AF738" s="993"/>
      <c r="AG738" s="993"/>
      <c r="AH738" s="993"/>
      <c r="AI738" s="993"/>
      <c r="AJ738" s="993"/>
      <c r="AK738" s="993"/>
      <c r="AL738" s="993"/>
      <c r="AM738" s="993"/>
      <c r="AN738" s="365" t="s">
        <v>532</v>
      </c>
      <c r="AO738" s="365"/>
      <c r="AP738" s="365"/>
      <c r="AQ738" s="365"/>
      <c r="AR738" s="985" t="s">
        <v>635</v>
      </c>
      <c r="AS738" s="986"/>
      <c r="AT738" s="986"/>
      <c r="AU738" s="986"/>
      <c r="AV738" s="986"/>
      <c r="AW738" s="986"/>
      <c r="AX738" s="987"/>
    </row>
    <row r="739" spans="1:52" ht="24.75" customHeight="1" thickBot="1" x14ac:dyDescent="0.2">
      <c r="A739" s="995" t="s">
        <v>528</v>
      </c>
      <c r="B739" s="996"/>
      <c r="C739" s="996"/>
      <c r="D739" s="997"/>
      <c r="E739" s="998" t="s">
        <v>568</v>
      </c>
      <c r="F739" s="988"/>
      <c r="G739" s="988"/>
      <c r="H739" s="93" t="str">
        <f>IF(E739="", "", "(")</f>
        <v>(</v>
      </c>
      <c r="I739" s="988"/>
      <c r="J739" s="988"/>
      <c r="K739" s="93" t="str">
        <f>IF(OR(I739="　", I739=""), "", "-")</f>
        <v/>
      </c>
      <c r="L739" s="989">
        <v>333</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620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615</v>
      </c>
      <c r="H781" s="671"/>
      <c r="I781" s="671"/>
      <c r="J781" s="671"/>
      <c r="K781" s="672"/>
      <c r="L781" s="664" t="s">
        <v>616</v>
      </c>
      <c r="M781" s="665"/>
      <c r="N781" s="665"/>
      <c r="O781" s="665"/>
      <c r="P781" s="665"/>
      <c r="Q781" s="665"/>
      <c r="R781" s="665"/>
      <c r="S781" s="665"/>
      <c r="T781" s="665"/>
      <c r="U781" s="665"/>
      <c r="V781" s="665"/>
      <c r="W781" s="665"/>
      <c r="X781" s="666"/>
      <c r="Y781" s="388">
        <v>1</v>
      </c>
      <c r="Z781" s="389"/>
      <c r="AA781" s="389"/>
      <c r="AB781" s="805"/>
      <c r="AC781" s="670" t="s">
        <v>615</v>
      </c>
      <c r="AD781" s="671"/>
      <c r="AE781" s="671"/>
      <c r="AF781" s="671"/>
      <c r="AG781" s="672"/>
      <c r="AH781" s="664" t="s">
        <v>616</v>
      </c>
      <c r="AI781" s="665"/>
      <c r="AJ781" s="665"/>
      <c r="AK781" s="665"/>
      <c r="AL781" s="665"/>
      <c r="AM781" s="665"/>
      <c r="AN781" s="665"/>
      <c r="AO781" s="665"/>
      <c r="AP781" s="665"/>
      <c r="AQ781" s="665"/>
      <c r="AR781" s="665"/>
      <c r="AS781" s="665"/>
      <c r="AT781" s="666"/>
      <c r="AU781" s="388">
        <v>1</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v>
      </c>
      <c r="AV791" s="832"/>
      <c r="AW791" s="832"/>
      <c r="AX791" s="834"/>
    </row>
    <row r="792" spans="1:50" ht="24.75" customHeight="1" x14ac:dyDescent="0.15">
      <c r="A792" s="631"/>
      <c r="B792" s="632"/>
      <c r="C792" s="632"/>
      <c r="D792" s="632"/>
      <c r="E792" s="632"/>
      <c r="F792" s="633"/>
      <c r="G792" s="595" t="s">
        <v>621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615</v>
      </c>
      <c r="H794" s="671"/>
      <c r="I794" s="671"/>
      <c r="J794" s="671"/>
      <c r="K794" s="672"/>
      <c r="L794" s="664" t="s">
        <v>616</v>
      </c>
      <c r="M794" s="665"/>
      <c r="N794" s="665"/>
      <c r="O794" s="665"/>
      <c r="P794" s="665"/>
      <c r="Q794" s="665"/>
      <c r="R794" s="665"/>
      <c r="S794" s="665"/>
      <c r="T794" s="665"/>
      <c r="U794" s="665"/>
      <c r="V794" s="665"/>
      <c r="W794" s="665"/>
      <c r="X794" s="666"/>
      <c r="Y794" s="388">
        <v>0.2</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0.2</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120" customHeight="1" x14ac:dyDescent="0.15">
      <c r="A837" s="376">
        <v>1</v>
      </c>
      <c r="B837" s="376">
        <v>1</v>
      </c>
      <c r="C837" s="361" t="s">
        <v>618</v>
      </c>
      <c r="D837" s="347"/>
      <c r="E837" s="347"/>
      <c r="F837" s="347"/>
      <c r="G837" s="347"/>
      <c r="H837" s="347"/>
      <c r="I837" s="347"/>
      <c r="J837" s="348">
        <v>7010001089876</v>
      </c>
      <c r="K837" s="349"/>
      <c r="L837" s="349"/>
      <c r="M837" s="349"/>
      <c r="N837" s="349"/>
      <c r="O837" s="349"/>
      <c r="P837" s="362" t="s">
        <v>622</v>
      </c>
      <c r="Q837" s="350"/>
      <c r="R837" s="350"/>
      <c r="S837" s="350"/>
      <c r="T837" s="350"/>
      <c r="U837" s="350"/>
      <c r="V837" s="350"/>
      <c r="W837" s="350"/>
      <c r="X837" s="350"/>
      <c r="Y837" s="351">
        <v>1</v>
      </c>
      <c r="Z837" s="352"/>
      <c r="AA837" s="352"/>
      <c r="AB837" s="353"/>
      <c r="AC837" s="363" t="s">
        <v>496</v>
      </c>
      <c r="AD837" s="371"/>
      <c r="AE837" s="371"/>
      <c r="AF837" s="371"/>
      <c r="AG837" s="371"/>
      <c r="AH837" s="372">
        <v>2</v>
      </c>
      <c r="AI837" s="373"/>
      <c r="AJ837" s="373"/>
      <c r="AK837" s="373"/>
      <c r="AL837" s="357">
        <v>21.9</v>
      </c>
      <c r="AM837" s="358"/>
      <c r="AN837" s="358"/>
      <c r="AO837" s="359"/>
      <c r="AP837" s="360" t="s">
        <v>617</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60" customHeight="1" x14ac:dyDescent="0.15">
      <c r="A870" s="376">
        <v>1</v>
      </c>
      <c r="B870" s="376">
        <v>1</v>
      </c>
      <c r="C870" s="361" t="s">
        <v>623</v>
      </c>
      <c r="D870" s="347"/>
      <c r="E870" s="347"/>
      <c r="F870" s="347"/>
      <c r="G870" s="347"/>
      <c r="H870" s="347"/>
      <c r="I870" s="347"/>
      <c r="J870" s="348">
        <v>6030001048831</v>
      </c>
      <c r="K870" s="349"/>
      <c r="L870" s="349"/>
      <c r="M870" s="349"/>
      <c r="N870" s="349"/>
      <c r="O870" s="349"/>
      <c r="P870" s="362" t="s">
        <v>624</v>
      </c>
      <c r="Q870" s="350"/>
      <c r="R870" s="350"/>
      <c r="S870" s="350"/>
      <c r="T870" s="350"/>
      <c r="U870" s="350"/>
      <c r="V870" s="350"/>
      <c r="W870" s="350"/>
      <c r="X870" s="350"/>
      <c r="Y870" s="351">
        <v>1</v>
      </c>
      <c r="Z870" s="352"/>
      <c r="AA870" s="352"/>
      <c r="AB870" s="353"/>
      <c r="AC870" s="363" t="s">
        <v>496</v>
      </c>
      <c r="AD870" s="371"/>
      <c r="AE870" s="371"/>
      <c r="AF870" s="371"/>
      <c r="AG870" s="371"/>
      <c r="AH870" s="372">
        <v>5</v>
      </c>
      <c r="AI870" s="373"/>
      <c r="AJ870" s="373"/>
      <c r="AK870" s="373"/>
      <c r="AL870" s="357">
        <v>26.9</v>
      </c>
      <c r="AM870" s="358"/>
      <c r="AN870" s="358"/>
      <c r="AO870" s="359"/>
      <c r="AP870" s="360" t="s">
        <v>625</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60" customHeight="1" x14ac:dyDescent="0.15">
      <c r="A903" s="376">
        <v>1</v>
      </c>
      <c r="B903" s="376">
        <v>1</v>
      </c>
      <c r="C903" s="361" t="s">
        <v>627</v>
      </c>
      <c r="D903" s="347"/>
      <c r="E903" s="347"/>
      <c r="F903" s="347"/>
      <c r="G903" s="347"/>
      <c r="H903" s="347"/>
      <c r="I903" s="347"/>
      <c r="J903" s="348">
        <v>5013301013243</v>
      </c>
      <c r="K903" s="349"/>
      <c r="L903" s="349"/>
      <c r="M903" s="349"/>
      <c r="N903" s="349"/>
      <c r="O903" s="349"/>
      <c r="P903" s="362" t="s">
        <v>626</v>
      </c>
      <c r="Q903" s="350"/>
      <c r="R903" s="350"/>
      <c r="S903" s="350"/>
      <c r="T903" s="350"/>
      <c r="U903" s="350"/>
      <c r="V903" s="350"/>
      <c r="W903" s="350"/>
      <c r="X903" s="350"/>
      <c r="Y903" s="351">
        <v>0.2</v>
      </c>
      <c r="Z903" s="352"/>
      <c r="AA903" s="352"/>
      <c r="AB903" s="353"/>
      <c r="AC903" s="363" t="s">
        <v>502</v>
      </c>
      <c r="AD903" s="371"/>
      <c r="AE903" s="371"/>
      <c r="AF903" s="371"/>
      <c r="AG903" s="371"/>
      <c r="AH903" s="372" t="s">
        <v>628</v>
      </c>
      <c r="AI903" s="373"/>
      <c r="AJ903" s="373"/>
      <c r="AK903" s="373"/>
      <c r="AL903" s="357" t="s">
        <v>628</v>
      </c>
      <c r="AM903" s="358"/>
      <c r="AN903" s="358"/>
      <c r="AO903" s="359"/>
      <c r="AP903" s="360" t="s">
        <v>625</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82">
    <cfRule type="expression" dxfId="2795" priority="13883">
      <formula>IF(RIGHT(TEXT(Y782,"0.#"),1)=".",FALSE,TRUE)</formula>
    </cfRule>
    <cfRule type="expression" dxfId="2794" priority="13884">
      <formula>IF(RIGHT(TEXT(Y782,"0.#"),1)=".",TRUE,FALSE)</formula>
    </cfRule>
  </conditionalFormatting>
  <conditionalFormatting sqref="Y791">
    <cfRule type="expression" dxfId="2793" priority="13879">
      <formula>IF(RIGHT(TEXT(Y791,"0.#"),1)=".",FALSE,TRUE)</formula>
    </cfRule>
    <cfRule type="expression" dxfId="2792" priority="13880">
      <formula>IF(RIGHT(TEXT(Y791,"0.#"),1)=".",TRUE,FALSE)</formula>
    </cfRule>
  </conditionalFormatting>
  <conditionalFormatting sqref="Y822:Y829 Y820 Y809:Y816 Y807 Y796:Y803 Y794">
    <cfRule type="expression" dxfId="2791" priority="13661">
      <formula>IF(RIGHT(TEXT(Y794,"0.#"),1)=".",FALSE,TRUE)</formula>
    </cfRule>
    <cfRule type="expression" dxfId="2790" priority="13662">
      <formula>IF(RIGHT(TEXT(Y794,"0.#"),1)=".",TRUE,FALSE)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83:Y790 Y781">
    <cfRule type="expression" dxfId="2783" priority="13685">
      <formula>IF(RIGHT(TEXT(Y781,"0.#"),1)=".",FALSE,TRUE)</formula>
    </cfRule>
    <cfRule type="expression" dxfId="2782" priority="13686">
      <formula>IF(RIGHT(TEXT(Y781,"0.#"),1)=".",TRUE,FALSE)</formula>
    </cfRule>
  </conditionalFormatting>
  <conditionalFormatting sqref="AU782">
    <cfRule type="expression" dxfId="2781" priority="13683">
      <formula>IF(RIGHT(TEXT(AU782,"0.#"),1)=".",FALSE,TRUE)</formula>
    </cfRule>
    <cfRule type="expression" dxfId="2780" priority="13684">
      <formula>IF(RIGHT(TEXT(AU782,"0.#"),1)=".",TRUE,FALSE)</formula>
    </cfRule>
  </conditionalFormatting>
  <conditionalFormatting sqref="AU791">
    <cfRule type="expression" dxfId="2779" priority="13681">
      <formula>IF(RIGHT(TEXT(AU791,"0.#"),1)=".",FALSE,TRUE)</formula>
    </cfRule>
    <cfRule type="expression" dxfId="2778" priority="13682">
      <formula>IF(RIGHT(TEXT(AU791,"0.#"),1)=".",TRUE,FALSE)</formula>
    </cfRule>
  </conditionalFormatting>
  <conditionalFormatting sqref="AU783:AU790 AU781">
    <cfRule type="expression" dxfId="2777" priority="13679">
      <formula>IF(RIGHT(TEXT(AU781,"0.#"),1)=".",FALSE,TRUE)</formula>
    </cfRule>
    <cfRule type="expression" dxfId="2776" priority="13680">
      <formula>IF(RIGHT(TEXT(AU781,"0.#"),1)=".",TRUE,FALSE)</formula>
    </cfRule>
  </conditionalFormatting>
  <conditionalFormatting sqref="Y821 Y808 Y795">
    <cfRule type="expression" dxfId="2775" priority="13665">
      <formula>IF(RIGHT(TEXT(Y795,"0.#"),1)=".",FALSE,TRUE)</formula>
    </cfRule>
    <cfRule type="expression" dxfId="2774" priority="13666">
      <formula>IF(RIGHT(TEXT(Y795,"0.#"),1)=".",TRUE,FALSE)</formula>
    </cfRule>
  </conditionalFormatting>
  <conditionalFormatting sqref="Y830 Y817 Y804">
    <cfRule type="expression" dxfId="2773" priority="13663">
      <formula>IF(RIGHT(TEXT(Y804,"0.#"),1)=".",FALSE,TRUE)</formula>
    </cfRule>
    <cfRule type="expression" dxfId="2772" priority="13664">
      <formula>IF(RIGHT(TEXT(Y804,"0.#"),1)=".",TRUE,FALSE)</formula>
    </cfRule>
  </conditionalFormatting>
  <conditionalFormatting sqref="AU821 AU808 AU795">
    <cfRule type="expression" dxfId="2771" priority="13659">
      <formula>IF(RIGHT(TEXT(AU795,"0.#"),1)=".",FALSE,TRUE)</formula>
    </cfRule>
    <cfRule type="expression" dxfId="2770" priority="13660">
      <formula>IF(RIGHT(TEXT(AU795,"0.#"),1)=".",TRUE,FALSE)</formula>
    </cfRule>
  </conditionalFormatting>
  <conditionalFormatting sqref="AU830 AU817 AU804">
    <cfRule type="expression" dxfId="2769" priority="13657">
      <formula>IF(RIGHT(TEXT(AU804,"0.#"),1)=".",FALSE,TRUE)</formula>
    </cfRule>
    <cfRule type="expression" dxfId="2768" priority="13658">
      <formula>IF(RIGHT(TEXT(AU804,"0.#"),1)=".",TRUE,FALSE)</formula>
    </cfRule>
  </conditionalFormatting>
  <conditionalFormatting sqref="AU822:AU829 AU820 AU809:AU816 AU807 AU796:AU803 AU794">
    <cfRule type="expression" dxfId="2767" priority="13655">
      <formula>IF(RIGHT(TEXT(AU794,"0.#"),1)=".",FALSE,TRUE)</formula>
    </cfRule>
    <cfRule type="expression" dxfId="2766" priority="13656">
      <formula>IF(RIGHT(TEXT(AU794,"0.#"),1)=".",TRUE,FALSE)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8:AO838">
    <cfRule type="expression" dxfId="2387" priority="2819">
      <formula>IF(AND(AL838&gt;=0, RIGHT(TEXT(AL838,"0.#"),1)&lt;&gt;"."),TRUE,FALSE)</formula>
    </cfRule>
    <cfRule type="expression" dxfId="2386" priority="2820">
      <formula>IF(AND(AL838&gt;=0, RIGHT(TEXT(AL838,"0.#"),1)="."),TRUE,FALSE)</formula>
    </cfRule>
    <cfRule type="expression" dxfId="2385" priority="2821">
      <formula>IF(AND(AL838&lt;0, RIGHT(TEXT(AL838,"0.#"),1)&lt;&gt;"."),TRUE,FALSE)</formula>
    </cfRule>
    <cfRule type="expression" dxfId="2384" priority="2822">
      <formula>IF(AND(AL838&lt;0, RIGHT(TEXT(AL838,"0.#"),1)="."),TRUE,FALSE)</formula>
    </cfRule>
  </conditionalFormatting>
  <conditionalFormatting sqref="Y838">
    <cfRule type="expression" dxfId="2383" priority="2817">
      <formula>IF(RIGHT(TEXT(Y838,"0.#"),1)=".",FALSE,TRUE)</formula>
    </cfRule>
    <cfRule type="expression" dxfId="2382" priority="2818">
      <formula>IF(RIGHT(TEXT(Y838,"0.#"),1)=".",TRUE,FALSE)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I116 AM116">
    <cfRule type="expression" dxfId="707" priority="7">
      <formula>IF(RIGHT(TEXT(AI116,"0.#"),1)=".",FALSE,TRUE)</formula>
    </cfRule>
    <cfRule type="expression" dxfId="706" priority="8">
      <formula>IF(RIGHT(TEXT(AI116,"0.#"),1)=".",TRUE,FALSE)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699" max="49" man="1"/>
    <brk id="727" max="49" man="1"/>
    <brk id="735" max="49" man="1"/>
    <brk id="778"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60" zoomScaleNormal="60" workbookViewId="0">
      <selection activeCell="A13" sqref="A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3"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29"/>
      <c r="AA2" s="830"/>
      <c r="AB2" s="1029" t="s">
        <v>11</v>
      </c>
      <c r="AC2" s="1030"/>
      <c r="AD2" s="1031"/>
      <c r="AE2" s="1035" t="s">
        <v>555</v>
      </c>
      <c r="AF2" s="1035"/>
      <c r="AG2" s="1035"/>
      <c r="AH2" s="1035"/>
      <c r="AI2" s="1035" t="s">
        <v>552</v>
      </c>
      <c r="AJ2" s="1035"/>
      <c r="AK2" s="1035"/>
      <c r="AL2" s="1035"/>
      <c r="AM2" s="1035" t="s">
        <v>526</v>
      </c>
      <c r="AN2" s="1035"/>
      <c r="AO2" s="103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29"/>
      <c r="AA9" s="830"/>
      <c r="AB9" s="1029" t="s">
        <v>11</v>
      </c>
      <c r="AC9" s="1030"/>
      <c r="AD9" s="1031"/>
      <c r="AE9" s="1035" t="s">
        <v>556</v>
      </c>
      <c r="AF9" s="1035"/>
      <c r="AG9" s="1035"/>
      <c r="AH9" s="1035"/>
      <c r="AI9" s="1035" t="s">
        <v>552</v>
      </c>
      <c r="AJ9" s="1035"/>
      <c r="AK9" s="1035"/>
      <c r="AL9" s="1035"/>
      <c r="AM9" s="1035" t="s">
        <v>526</v>
      </c>
      <c r="AN9" s="1035"/>
      <c r="AO9" s="103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29"/>
      <c r="AA16" s="830"/>
      <c r="AB16" s="1029" t="s">
        <v>11</v>
      </c>
      <c r="AC16" s="1030"/>
      <c r="AD16" s="1031"/>
      <c r="AE16" s="1035" t="s">
        <v>555</v>
      </c>
      <c r="AF16" s="1035"/>
      <c r="AG16" s="1035"/>
      <c r="AH16" s="1035"/>
      <c r="AI16" s="1035" t="s">
        <v>553</v>
      </c>
      <c r="AJ16" s="1035"/>
      <c r="AK16" s="1035"/>
      <c r="AL16" s="1035"/>
      <c r="AM16" s="1035" t="s">
        <v>526</v>
      </c>
      <c r="AN16" s="1035"/>
      <c r="AO16" s="103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29"/>
      <c r="AA23" s="830"/>
      <c r="AB23" s="1029" t="s">
        <v>11</v>
      </c>
      <c r="AC23" s="1030"/>
      <c r="AD23" s="1031"/>
      <c r="AE23" s="1035" t="s">
        <v>557</v>
      </c>
      <c r="AF23" s="1035"/>
      <c r="AG23" s="1035"/>
      <c r="AH23" s="1035"/>
      <c r="AI23" s="1035" t="s">
        <v>552</v>
      </c>
      <c r="AJ23" s="1035"/>
      <c r="AK23" s="1035"/>
      <c r="AL23" s="1035"/>
      <c r="AM23" s="1035" t="s">
        <v>526</v>
      </c>
      <c r="AN23" s="1035"/>
      <c r="AO23" s="103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29"/>
      <c r="AA30" s="830"/>
      <c r="AB30" s="1029" t="s">
        <v>11</v>
      </c>
      <c r="AC30" s="1030"/>
      <c r="AD30" s="1031"/>
      <c r="AE30" s="1035" t="s">
        <v>555</v>
      </c>
      <c r="AF30" s="1035"/>
      <c r="AG30" s="1035"/>
      <c r="AH30" s="1035"/>
      <c r="AI30" s="1035" t="s">
        <v>552</v>
      </c>
      <c r="AJ30" s="1035"/>
      <c r="AK30" s="1035"/>
      <c r="AL30" s="1035"/>
      <c r="AM30" s="1035" t="s">
        <v>550</v>
      </c>
      <c r="AN30" s="1035"/>
      <c r="AO30" s="103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29"/>
      <c r="AA37" s="830"/>
      <c r="AB37" s="1029" t="s">
        <v>11</v>
      </c>
      <c r="AC37" s="1030"/>
      <c r="AD37" s="1031"/>
      <c r="AE37" s="1035" t="s">
        <v>557</v>
      </c>
      <c r="AF37" s="1035"/>
      <c r="AG37" s="1035"/>
      <c r="AH37" s="1035"/>
      <c r="AI37" s="1035" t="s">
        <v>554</v>
      </c>
      <c r="AJ37" s="1035"/>
      <c r="AK37" s="1035"/>
      <c r="AL37" s="1035"/>
      <c r="AM37" s="1035" t="s">
        <v>551</v>
      </c>
      <c r="AN37" s="1035"/>
      <c r="AO37" s="103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29"/>
      <c r="AA44" s="830"/>
      <c r="AB44" s="1029" t="s">
        <v>11</v>
      </c>
      <c r="AC44" s="1030"/>
      <c r="AD44" s="1031"/>
      <c r="AE44" s="1035" t="s">
        <v>555</v>
      </c>
      <c r="AF44" s="1035"/>
      <c r="AG44" s="1035"/>
      <c r="AH44" s="1035"/>
      <c r="AI44" s="1035" t="s">
        <v>552</v>
      </c>
      <c r="AJ44" s="1035"/>
      <c r="AK44" s="1035"/>
      <c r="AL44" s="1035"/>
      <c r="AM44" s="1035" t="s">
        <v>526</v>
      </c>
      <c r="AN44" s="1035"/>
      <c r="AO44" s="103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29"/>
      <c r="AA51" s="830"/>
      <c r="AB51" s="557" t="s">
        <v>11</v>
      </c>
      <c r="AC51" s="1030"/>
      <c r="AD51" s="1031"/>
      <c r="AE51" s="1035" t="s">
        <v>555</v>
      </c>
      <c r="AF51" s="1035"/>
      <c r="AG51" s="1035"/>
      <c r="AH51" s="1035"/>
      <c r="AI51" s="1035" t="s">
        <v>552</v>
      </c>
      <c r="AJ51" s="1035"/>
      <c r="AK51" s="1035"/>
      <c r="AL51" s="1035"/>
      <c r="AM51" s="1035" t="s">
        <v>526</v>
      </c>
      <c r="AN51" s="1035"/>
      <c r="AO51" s="103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29"/>
      <c r="AA58" s="830"/>
      <c r="AB58" s="1029" t="s">
        <v>11</v>
      </c>
      <c r="AC58" s="1030"/>
      <c r="AD58" s="1031"/>
      <c r="AE58" s="1035" t="s">
        <v>555</v>
      </c>
      <c r="AF58" s="1035"/>
      <c r="AG58" s="1035"/>
      <c r="AH58" s="1035"/>
      <c r="AI58" s="1035" t="s">
        <v>552</v>
      </c>
      <c r="AJ58" s="1035"/>
      <c r="AK58" s="1035"/>
      <c r="AL58" s="1035"/>
      <c r="AM58" s="1035" t="s">
        <v>526</v>
      </c>
      <c r="AN58" s="1035"/>
      <c r="AO58" s="103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29"/>
      <c r="AA65" s="830"/>
      <c r="AB65" s="1029" t="s">
        <v>11</v>
      </c>
      <c r="AC65" s="1030"/>
      <c r="AD65" s="1031"/>
      <c r="AE65" s="1035" t="s">
        <v>555</v>
      </c>
      <c r="AF65" s="1035"/>
      <c r="AG65" s="1035"/>
      <c r="AH65" s="1035"/>
      <c r="AI65" s="1035" t="s">
        <v>552</v>
      </c>
      <c r="AJ65" s="1035"/>
      <c r="AK65" s="1035"/>
      <c r="AL65" s="1035"/>
      <c r="AM65" s="1035" t="s">
        <v>526</v>
      </c>
      <c r="AN65" s="1035"/>
      <c r="AO65" s="103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8"/>
      <c r="B15" s="1049"/>
      <c r="C15" s="1049"/>
      <c r="D15" s="1049"/>
      <c r="E15" s="1049"/>
      <c r="F15" s="1050"/>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8"/>
      <c r="B16" s="1049"/>
      <c r="C16" s="1049"/>
      <c r="D16" s="1049"/>
      <c r="E16" s="1049"/>
      <c r="F16" s="1050"/>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8"/>
      <c r="B28" s="1049"/>
      <c r="C28" s="1049"/>
      <c r="D28" s="1049"/>
      <c r="E28" s="1049"/>
      <c r="F28" s="1050"/>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8"/>
      <c r="B29" s="1049"/>
      <c r="C29" s="1049"/>
      <c r="D29" s="1049"/>
      <c r="E29" s="1049"/>
      <c r="F29" s="1050"/>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8"/>
      <c r="B41" s="1049"/>
      <c r="C41" s="1049"/>
      <c r="D41" s="1049"/>
      <c r="E41" s="1049"/>
      <c r="F41" s="1050"/>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8"/>
      <c r="B42" s="1049"/>
      <c r="C42" s="1049"/>
      <c r="D42" s="1049"/>
      <c r="E42" s="1049"/>
      <c r="F42" s="1050"/>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8"/>
      <c r="B56" s="1049"/>
      <c r="C56" s="1049"/>
      <c r="D56" s="1049"/>
      <c r="E56" s="1049"/>
      <c r="F56" s="1050"/>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8"/>
      <c r="B68" s="1049"/>
      <c r="C68" s="1049"/>
      <c r="D68" s="1049"/>
      <c r="E68" s="1049"/>
      <c r="F68" s="1050"/>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8"/>
      <c r="B69" s="1049"/>
      <c r="C69" s="1049"/>
      <c r="D69" s="1049"/>
      <c r="E69" s="1049"/>
      <c r="F69" s="1050"/>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8"/>
      <c r="B81" s="1049"/>
      <c r="C81" s="1049"/>
      <c r="D81" s="1049"/>
      <c r="E81" s="1049"/>
      <c r="F81" s="1050"/>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8"/>
      <c r="B82" s="1049"/>
      <c r="C82" s="1049"/>
      <c r="D82" s="1049"/>
      <c r="E82" s="1049"/>
      <c r="F82" s="1050"/>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8"/>
      <c r="B94" s="1049"/>
      <c r="C94" s="1049"/>
      <c r="D94" s="1049"/>
      <c r="E94" s="1049"/>
      <c r="F94" s="1050"/>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8"/>
      <c r="B95" s="1049"/>
      <c r="C95" s="1049"/>
      <c r="D95" s="1049"/>
      <c r="E95" s="1049"/>
      <c r="F95" s="1050"/>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8"/>
      <c r="B109" s="1049"/>
      <c r="C109" s="1049"/>
      <c r="D109" s="1049"/>
      <c r="E109" s="1049"/>
      <c r="F109" s="1050"/>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8"/>
      <c r="B121" s="1049"/>
      <c r="C121" s="1049"/>
      <c r="D121" s="1049"/>
      <c r="E121" s="1049"/>
      <c r="F121" s="1050"/>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8"/>
      <c r="B122" s="1049"/>
      <c r="C122" s="1049"/>
      <c r="D122" s="1049"/>
      <c r="E122" s="1049"/>
      <c r="F122" s="1050"/>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8"/>
      <c r="B134" s="1049"/>
      <c r="C134" s="1049"/>
      <c r="D134" s="1049"/>
      <c r="E134" s="1049"/>
      <c r="F134" s="1050"/>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8"/>
      <c r="B135" s="1049"/>
      <c r="C135" s="1049"/>
      <c r="D135" s="1049"/>
      <c r="E135" s="1049"/>
      <c r="F135" s="1050"/>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8"/>
      <c r="B147" s="1049"/>
      <c r="C147" s="1049"/>
      <c r="D147" s="1049"/>
      <c r="E147" s="1049"/>
      <c r="F147" s="1050"/>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8"/>
      <c r="B148" s="1049"/>
      <c r="C148" s="1049"/>
      <c r="D148" s="1049"/>
      <c r="E148" s="1049"/>
      <c r="F148" s="1050"/>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8"/>
      <c r="B162" s="1049"/>
      <c r="C162" s="1049"/>
      <c r="D162" s="1049"/>
      <c r="E162" s="1049"/>
      <c r="F162" s="1050"/>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8"/>
      <c r="B174" s="1049"/>
      <c r="C174" s="1049"/>
      <c r="D174" s="1049"/>
      <c r="E174" s="1049"/>
      <c r="F174" s="1050"/>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8"/>
      <c r="B175" s="1049"/>
      <c r="C175" s="1049"/>
      <c r="D175" s="1049"/>
      <c r="E175" s="1049"/>
      <c r="F175" s="1050"/>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8"/>
      <c r="B187" s="1049"/>
      <c r="C187" s="1049"/>
      <c r="D187" s="1049"/>
      <c r="E187" s="1049"/>
      <c r="F187" s="1050"/>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8"/>
      <c r="B188" s="1049"/>
      <c r="C188" s="1049"/>
      <c r="D188" s="1049"/>
      <c r="E188" s="1049"/>
      <c r="F188" s="1050"/>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8"/>
      <c r="B200" s="1049"/>
      <c r="C200" s="1049"/>
      <c r="D200" s="1049"/>
      <c r="E200" s="1049"/>
      <c r="F200" s="1050"/>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8"/>
      <c r="B201" s="1049"/>
      <c r="C201" s="1049"/>
      <c r="D201" s="1049"/>
      <c r="E201" s="1049"/>
      <c r="F201" s="1050"/>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8"/>
      <c r="B215" s="1049"/>
      <c r="C215" s="1049"/>
      <c r="D215" s="1049"/>
      <c r="E215" s="1049"/>
      <c r="F215" s="1050"/>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8"/>
      <c r="B227" s="1049"/>
      <c r="C227" s="1049"/>
      <c r="D227" s="1049"/>
      <c r="E227" s="1049"/>
      <c r="F227" s="1050"/>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8"/>
      <c r="B228" s="1049"/>
      <c r="C228" s="1049"/>
      <c r="D228" s="1049"/>
      <c r="E228" s="1049"/>
      <c r="F228" s="1050"/>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8"/>
      <c r="B240" s="1049"/>
      <c r="C240" s="1049"/>
      <c r="D240" s="1049"/>
      <c r="E240" s="1049"/>
      <c r="F240" s="1050"/>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8"/>
      <c r="B241" s="1049"/>
      <c r="C241" s="1049"/>
      <c r="D241" s="1049"/>
      <c r="E241" s="1049"/>
      <c r="F241" s="1050"/>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8"/>
      <c r="B253" s="1049"/>
      <c r="C253" s="1049"/>
      <c r="D253" s="1049"/>
      <c r="E253" s="1049"/>
      <c r="F253" s="1050"/>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8"/>
      <c r="B254" s="1049"/>
      <c r="C254" s="1049"/>
      <c r="D254" s="1049"/>
      <c r="E254" s="1049"/>
      <c r="F254" s="1050"/>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2019-05-16T07:50:56Z</cp:lastPrinted>
  <dcterms:created xsi:type="dcterms:W3CDTF">2012-03-13T00:50:25Z</dcterms:created>
  <dcterms:modified xsi:type="dcterms:W3CDTF">2019-06-21T08:34:45Z</dcterms:modified>
</cp:coreProperties>
</file>