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oshino-t2xz\Desktop\新しいフォルダー (2)\自動車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01" i="3" l="1"/>
  <c r="AU33" i="3" l="1"/>
  <c r="AQ102" i="3" l="1"/>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<sst xmlns="http://schemas.openxmlformats.org/spreadsheetml/2006/main" count="2947" uniqueCount="639">
  <si>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</si>
  <si>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</si>
  <si>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</si>
  <si>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</si>
  <si>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</si>
  <si>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</si>
  <si>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</si>
  <si>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</si>
  <si>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</si>
  <si>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</si>
  <si>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</si>
  <si>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</si>
  <si>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</si>
  <si>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</si>
  <si>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</si>
  <si>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</si>
  <si>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</si>
  <si>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</si>
  <si>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</si>
  <si>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</si>
  <si>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</si>
  <si>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</si>
  <si>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</si>
  <si>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</si>
  <si>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</si>
  <si>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</si>
  <si>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</si>
  <si>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</si>
  <si>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</si>
  <si>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</si>
  <si>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</si>
  <si>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</si>
  <si>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</si>
  <si>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</si>
  <si>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</si>
  <si>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</si>
  <si>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</si>
  <si>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</si>
  <si>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</si>
  <si>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</si>
  <si>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</si>
  <si>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</si>
  <si>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</si>
  <si>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</si>
  <si>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</si>
  <si>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</si>
  <si>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</si>
  <si>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</si>
  <si>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</si>
  <si>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</si>
  <si>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</si>
  <si>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</si>
  <si>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</si>
  <si>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</si>
  <si>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</si>
  <si>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</si>
  <si>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</si>
  <si>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</si>
  <si>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</si>
  <si>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</si>
  <si>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</si>
  <si>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</si>
  <si>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</si>
  <si>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</si>
  <si>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</si>
  <si>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</si>
  <si>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</si>
  <si>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</si>
  <si>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</si>
  <si>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</si>
  <si>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</si>
  <si>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</si>
  <si>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</si>
  <si>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</si>
  <si>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</si>
  <si>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</si>
  <si>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</si>
  <si>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</si>
  <si>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</si>
  <si>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</si>
  <si>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</si>
  <si>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</si>
  <si>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</si>
  <si>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</si>
  <si>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</si>
  <si>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</si>
  <si>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</si>
  <si>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</si>
  <si>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</si>
  <si>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</si>
  <si>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</si>
  <si>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</si>
  <si>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</si>
  <si>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</si>
  <si>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</si>
  <si>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</si>
  <si>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</si>
  <si>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</si>
  <si>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</si>
  <si>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</si>
  <si>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</si>
  <si>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</si>
  <si>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</si>
  <si>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</si>
  <si>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</si>
  <si>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</si>
  <si>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</si>
  <si>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</si>
  <si>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</si>
  <si>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</si>
  <si>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</si>
  <si>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</si>
  <si>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</si>
  <si>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</si>
  <si>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</si>
  <si>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</si>
  <si>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</si>
  <si>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</si>
  <si>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</si>
  <si>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</si>
  <si>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</si>
  <si>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</si>
  <si>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</si>
  <si>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</si>
  <si>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</si>
  <si>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</si>
  <si>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</si>
  <si>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</si>
  <si>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</si>
  <si>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</si>
  <si>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</si>
  <si>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</si>
  <si>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</si>
  <si>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</si>
  <si>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</si>
  <si>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</si>
  <si>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</si>
  <si>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</si>
  <si>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</si>
  <si>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</si>
  <si>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</si>
  <si>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</si>
  <si>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</si>
  <si>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</si>
  <si>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</si>
  <si>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</si>
  <si>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</si>
  <si>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</si>
  <si>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</si>
  <si>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</si>
  <si>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</si>
  <si>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</si>
  <si>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</si>
  <si>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</si>
  <si>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</si>
  <si>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</si>
  <si>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</si>
  <si>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</si>
  <si>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</si>
  <si>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</si>
  <si>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</si>
  <si>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</si>
  <si>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</si>
  <si>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</si>
  <si>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</si>
  <si>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</si>
  <si>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</si>
  <si>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</si>
  <si>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</si>
  <si>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</si>
  <si>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</si>
  <si>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</si>
  <si>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</si>
  <si>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</si>
  <si>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</si>
  <si>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</si>
  <si>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</si>
  <si>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</si>
  <si>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</si>
  <si>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</si>
  <si>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</si>
  <si>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</si>
  <si>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</si>
  <si>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</si>
  <si>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</si>
  <si>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</si>
  <si>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</si>
  <si>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</si>
  <si>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</si>
  <si>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</si>
  <si>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</si>
  <si>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</si>
  <si>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</si>
  <si>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</si>
  <si>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</si>
  <si>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</si>
  <si>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</si>
  <si>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</si>
  <si>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</si>
  <si>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</si>
  <si>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</si>
  <si>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</si>
  <si>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</si>
  <si>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</si>
  <si>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</si>
  <si>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</si>
  <si>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</si>
  <si>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</si>
  <si>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</si>
  <si>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</si>
  <si>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</si>
  <si>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</si>
  <si>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</si>
  <si>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</si>
  <si>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</si>
  <si>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</si>
  <si>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</si>
  <si>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</si>
  <si>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</si>
  <si>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</si>
  <si>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</si>
  <si>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</si>
  <si>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</si>
  <si>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</si>
  <si>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</si>
  <si>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</si>
  <si>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</si>
  <si>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</si>
  <si>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</si>
  <si>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</si>
  <si>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</si>
  <si>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</si>
  <si>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</si>
  <si>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</si>
  <si>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</si>
  <si>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</si>
  <si>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</si>
  <si>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</si>
  <si>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</si>
  <si>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</si>
  <si>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</si>
  <si>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</si>
  <si>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</si>
  <si>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</si>
  <si>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</si>
  <si>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</si>
  <si>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</si>
  <si>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</si>
  <si>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</si>
  <si>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</si>
  <si>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</si>
  <si>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</si>
  <si>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</si>
  <si>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</si>
  <si>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</si>
  <si>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</si>
  <si>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</si>
  <si>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</si>
  <si>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</si>
  <si>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</si>
  <si>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</si>
  <si>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</si>
  <si>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</si>
  <si>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</si>
  <si>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</si>
  <si>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</si>
  <si>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</si>
  <si>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</si>
  <si>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</si>
  <si>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</si>
  <si>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</si>
  <si>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</si>
  <si>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</si>
  <si>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</si>
  <si>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</si>
  <si>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</si>
  <si>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</si>
  <si>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</si>
  <si>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</si>
  <si>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</si>
  <si>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</si>
  <si>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</si>
  <si>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</si>
  <si>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</si>
  <si>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</si>
  <si>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</si>
  <si>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</si>
  <si>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</si>
  <si>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</si>
  <si>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</si>
  <si>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</si>
  <si>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</si>
  <si>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</si>
  <si>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</si>
  <si>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</si>
  <si>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</si>
  <si>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</si>
  <si>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</si>
  <si>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</si>
  <si>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</si>
  <si>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</si>
  <si>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</si>
  <si>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</si>
  <si>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</si>
  <si>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</si>
  <si>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</si>
  <si>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</si>
  <si>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</si>
  <si>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</si>
  <si>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</si>
  <si>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</si>
  <si>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</si>
  <si>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</si>
  <si>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</si>
  <si>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</si>
  <si>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</si>
  <si>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</si>
  <si>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</si>
  <si>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</si>
  <si>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</si>
  <si>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</si>
  <si>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</si>
  <si>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</si>
  <si>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</si>
  <si>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</si>
  <si>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</si>
  <si>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</si>
  <si>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</si>
  <si>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</si>
  <si>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</si>
  <si>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</si>
  <si>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</si>
  <si>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</si>
  <si>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</si>
  <si>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</si>
  <si>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</si>
  <si>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</si>
  <si>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</si>
  <si>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</si>
  <si>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</si>
  <si>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</si>
  <si>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</si>
  <si>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</si>
  <si>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</si>
  <si>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</si>
  <si>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</si>
  <si>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</si>
  <si>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</si>
  <si>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</si>
  <si>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</si>
  <si>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</si>
  <si>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</si>
  <si>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</si>
  <si>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</si>
  <si>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</si>
  <si>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</si>
  <si>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</si>
  <si>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</si>
  <si>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</si>
  <si>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</si>
  <si>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</si>
  <si>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</si>
  <si>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</si>
  <si>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</si>
  <si>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</si>
  <si>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</si>
  <si>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</si>
  <si>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</si>
  <si>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</si>
  <si>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</si>
  <si>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</si>
  <si>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</si>
  <si>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</si>
  <si>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</si>
  <si>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</si>
  <si>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</si>
  <si>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</si>
  <si>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</si>
  <si>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</si>
  <si>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</si>
  <si>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</si>
  <si>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</si>
  <si>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</si>
  <si>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</si>
  <si>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</si>
  <si>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</si>
  <si>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</si>
  <si>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</si>
  <si>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</si>
  <si>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</si>
  <si>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</si>
  <si>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</si>
  <si>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</si>
  <si>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</si>
  <si>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</si>
  <si>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</si>
  <si>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</si>
  <si>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</si>
  <si>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</si>
  <si>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</si>
  <si>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</si>
  <si>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</si>
  <si>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</si>
  <si>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</si>
  <si>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</si>
  <si>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</si>
  <si>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</si>
  <si>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</si>
  <si>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</si>
  <si>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</si>
  <si>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</si>
  <si>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</si>
  <si>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</si>
  <si>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</si>
  <si>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</si>
  <si>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</si>
  <si>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</si>
  <si>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</si>
  <si>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</si>
  <si>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</si>
  <si>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</si>
  <si>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</si>
  <si>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</si>
  <si>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</si>
  <si>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</si>
  <si>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</si>
  <si>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</si>
  <si>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</si>
  <si>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</si>
  <si>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</si>
  <si>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</si>
  <si>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</si>
  <si>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</si>
  <si>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</si>
  <si>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</si>
  <si>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</si>
  <si>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</si>
  <si>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</si>
  <si>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</si>
  <si>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</si>
  <si>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</si>
  <si>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</si>
  <si>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</si>
  <si>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</si>
  <si>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</si>
  <si>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</si>
  <si>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</si>
  <si>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</si>
  <si>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</si>
  <si>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</si>
  <si>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</si>
  <si>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</si>
  <si>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</si>
  <si>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</si>
  <si>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</si>
  <si>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</si>
  <si>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</si>
  <si>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</si>
  <si>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</si>
  <si>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</si>
  <si>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</si>
  <si>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</si>
  <si>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</si>
  <si>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</si>
  <si>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</si>
  <si>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</si>
  <si>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</si>
  <si>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</si>
  <si>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</si>
  <si>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</si>
  <si>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</si>
  <si>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</si>
  <si>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</si>
  <si>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</si>
  <si>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</si>
  <si>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</si>
  <si>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</si>
  <si>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</si>
  <si>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</si>
  <si>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</si>
  <si>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</si>
  <si>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</si>
  <si>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</si>
  <si>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</si>
  <si>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</si>
  <si>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</si>
  <si>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</si>
  <si>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</si>
  <si>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</si>
  <si>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</si>
  <si>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</si>
  <si>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</si>
  <si>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</si>
  <si>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</si>
  <si>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</si>
  <si>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</si>
  <si>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</si>
  <si>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</si>
  <si>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</si>
  <si>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</si>
  <si>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</si>
  <si>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</si>
  <si>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</si>
  <si>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</si>
  <si>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</si>
  <si>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</si>
  <si>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</si>
  <si>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</si>
  <si>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</si>
  <si>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</si>
  <si>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</si>
  <si>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</si>
  <si>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</si>
  <si>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</si>
  <si>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</si>
  <si>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</si>
  <si>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</si>
  <si>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</si>
  <si>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</si>
  <si>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</si>
  <si>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</si>
  <si>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</si>
  <si>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</si>
  <si>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</si>
  <si>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</si>
  <si>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</si>
  <si>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</si>
  <si>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</si>
  <si>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</si>
  <si>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</si>
  <si>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</si>
  <si>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</si>
  <si>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</si>
  <si>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</si>
  <si>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</si>
  <si>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</si>
  <si>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</si>
  <si>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</si>
  <si>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</si>
  <si>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</si>
  <si>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</si>
  <si>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</si>
  <si>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</si>
  <si>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</si>
  <si>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</si>
  <si>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</si>
  <si>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</si>
  <si>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</si>
  <si>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</si>
  <si>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</si>
  <si>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</si>
  <si>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</si>
  <si>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</si>
  <si>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</si>
  <si>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</si>
  <si>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</si>
  <si>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</si>
  <si>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</si>
  <si>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</si>
  <si>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</si>
  <si>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</si>
  <si>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</si>
  <si>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</si>
  <si>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</si>
  <si>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</si>
  <si>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</si>
  <si>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</si>
  <si>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</si>
  <si>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</si>
  <si>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被害者相談等自賠責制度の適正・円滑な執行</t>
  </si>
  <si>
    <t>自動車局</t>
  </si>
  <si>
    <t>保障制度参事官室</t>
    <rPh sb="0" eb="2">
      <t>ホショウ</t>
    </rPh>
    <rPh sb="2" eb="4">
      <t>セイド</t>
    </rPh>
    <rPh sb="4" eb="8">
      <t>サンジカンシツ</t>
    </rPh>
    <phoneticPr fontId="5"/>
  </si>
  <si>
    <t>参事官　小林　豊</t>
    <rPh sb="4" eb="6">
      <t>コバヤシ</t>
    </rPh>
    <rPh sb="7" eb="8">
      <t>ユタ</t>
    </rPh>
    <phoneticPr fontId="5"/>
  </si>
  <si>
    <t>○</t>
  </si>
  <si>
    <t>自動車損害賠償保障法附則第4項、第5項</t>
  </si>
  <si>
    <t>自動車事故対策計画
（平成14年国土交通省告示第52号）</t>
  </si>
  <si>
    <t>自動車事故に係る損害賠償問題等について、公正で中立な弁護士による相談等を受けられる環境の整備を図り、自動車事故被害者の救済を図る。</t>
    <rPh sb="14" eb="15">
      <t>トウ</t>
    </rPh>
    <phoneticPr fontId="5"/>
  </si>
  <si>
    <t xml:space="preserve">（公財）日弁連交通事故相談センターを対象に、弁護士による自動車事故に係る損害賠償に関する相談事業・示談あっ旋事業等に要する経費の一部を補助（補助率：定額）。
</t>
    <rPh sb="0" eb="17">
      <t>ニチベンレン</t>
    </rPh>
    <rPh sb="18" eb="20">
      <t>タイショウ</t>
    </rPh>
    <rPh sb="58" eb="59">
      <t>ヨウ</t>
    </rPh>
    <phoneticPr fontId="5"/>
  </si>
  <si>
    <t>-</t>
  </si>
  <si>
    <t>-</t>
    <phoneticPr fontId="5"/>
  </si>
  <si>
    <t>自動車事故対策費補助金</t>
    <rPh sb="0" eb="3">
      <t>ジドウシャ</t>
    </rPh>
    <rPh sb="3" eb="5">
      <t>ジコ</t>
    </rPh>
    <rPh sb="5" eb="7">
      <t>タイサク</t>
    </rPh>
    <rPh sb="7" eb="8">
      <t>ヒ</t>
    </rPh>
    <rPh sb="8" eb="11">
      <t>ホジョキン</t>
    </rPh>
    <phoneticPr fontId="5"/>
  </si>
  <si>
    <t>示談あっ旋成立率を目標値とする。</t>
  </si>
  <si>
    <t>示談あっ旋成立率
（示談あっ旋成立件数／示談あっ旋件数）</t>
    <rPh sb="10" eb="12">
      <t>ジダン</t>
    </rPh>
    <rPh sb="14" eb="15">
      <t>セン</t>
    </rPh>
    <rPh sb="15" eb="17">
      <t>セイリツ</t>
    </rPh>
    <rPh sb="17" eb="19">
      <t>ケンスウ</t>
    </rPh>
    <rPh sb="20" eb="22">
      <t>ジダン</t>
    </rPh>
    <rPh sb="24" eb="25">
      <t>セン</t>
    </rPh>
    <rPh sb="25" eb="27">
      <t>ケンスウ</t>
    </rPh>
    <phoneticPr fontId="5"/>
  </si>
  <si>
    <t>件</t>
    <rPh sb="0" eb="1">
      <t>ケン</t>
    </rPh>
    <phoneticPr fontId="5"/>
  </si>
  <si>
    <t>&lt;相談事業に要する経費の補助＞
事業経費／自動車事故に係る損害賠償に関する相談件数　　　　　　　　　　　　</t>
  </si>
  <si>
    <t>円／件</t>
    <rPh sb="0" eb="1">
      <t>エン</t>
    </rPh>
    <rPh sb="2" eb="3">
      <t>ケン</t>
    </rPh>
    <phoneticPr fontId="5"/>
  </si>
  <si>
    <t>566,788,582/43,421</t>
  </si>
  <si>
    <t>575,827,327/39,015</t>
    <phoneticPr fontId="5"/>
  </si>
  <si>
    <t>574,500,083/36,910</t>
    <phoneticPr fontId="5"/>
  </si>
  <si>
    <t>627,211,949/40,920</t>
    <phoneticPr fontId="5"/>
  </si>
  <si>
    <t>&lt;示談あっ旋事業に要する経費の補助＞
事業経費／示談あっ旋件数　</t>
  </si>
  <si>
    <t>161,375,599/1,547</t>
  </si>
  <si>
    <t>143,369,864/1,238</t>
  </si>
  <si>
    <t>152,772,117/1,279</t>
    <phoneticPr fontId="5"/>
  </si>
  <si>
    <t>204,362,600/2,110</t>
    <phoneticPr fontId="5"/>
  </si>
  <si>
    <t>５　安全で安心できる交通の確保、治安・生活安全の確保</t>
  </si>
  <si>
    <t>16　自動車事故の被害者の救済を図る</t>
  </si>
  <si>
    <t>-</t>
    <phoneticPr fontId="5"/>
  </si>
  <si>
    <t>自動車事故に係る損害賠償問題等について、公正で中立な弁護士による相談等を受けられる環境の整備を図ることにより、自動車事故被害者の救済の推進に寄与する。</t>
    <rPh sb="67" eb="69">
      <t>スイシン</t>
    </rPh>
    <rPh sb="70" eb="72">
      <t>キヨ</t>
    </rPh>
    <phoneticPr fontId="5"/>
  </si>
  <si>
    <t>自動車事故の損害賠償の適正な支払いの確保を図るために、公平・中立性を確保の上、被害者が無償で事故に係る賠償の相談等を行える環境を整える必要がある。</t>
    <rPh sb="37" eb="38">
      <t>ウエ</t>
    </rPh>
    <rPh sb="46" eb="48">
      <t>ジコ</t>
    </rPh>
    <rPh sb="49" eb="50">
      <t>カカ</t>
    </rPh>
    <rPh sb="51" eb="53">
      <t>バイショウ</t>
    </rPh>
    <rPh sb="54" eb="56">
      <t>ソウダン</t>
    </rPh>
    <rPh sb="56" eb="57">
      <t>ナド</t>
    </rPh>
    <rPh sb="58" eb="59">
      <t>オコナ</t>
    </rPh>
    <phoneticPr fontId="5"/>
  </si>
  <si>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34" eb="36">
      <t>コクド</t>
    </rPh>
    <rPh sb="36" eb="38">
      <t>コウツウ</t>
    </rPh>
    <rPh sb="38" eb="40">
      <t>ダイジン</t>
    </rPh>
    <rPh sb="51" eb="53">
      <t>サクセイ</t>
    </rPh>
    <rPh sb="55" eb="57">
      <t>ジッシ</t>
    </rPh>
    <rPh sb="61" eb="63">
      <t>ジギョウ</t>
    </rPh>
    <phoneticPr fontId="5"/>
  </si>
  <si>
    <t>‐</t>
  </si>
  <si>
    <t>無</t>
  </si>
  <si>
    <t>本事業は、平成13年度以前の自賠責保険の再保険料の累積運用益を財源として、自動車損害賠償保障法附則第4項及び第5項に基づき作成された自動車事故対策計画を根拠として、被害者の保護を図ることを目的として実施されており、受益者との負担関係は妥当である。</t>
    <rPh sb="10" eb="11">
      <t>ド</t>
    </rPh>
    <rPh sb="49" eb="50">
      <t>ダイ</t>
    </rPh>
    <rPh sb="51" eb="52">
      <t>コウ</t>
    </rPh>
    <rPh sb="52" eb="53">
      <t>オヨ</t>
    </rPh>
    <rPh sb="61" eb="63">
      <t>サクセイ</t>
    </rPh>
    <rPh sb="76" eb="78">
      <t>コンキョ</t>
    </rPh>
    <rPh sb="107" eb="110">
      <t>ジュエキシャ</t>
    </rPh>
    <phoneticPr fontId="5"/>
  </si>
  <si>
    <t>本事業における主な使途は、相談事業・示談あっ旋事業の実施に係る弁護士謝金等であり、真に必要とされるものに限定されており、コスト等の水準は妥当である。</t>
    <rPh sb="7" eb="8">
      <t>オモ</t>
    </rPh>
    <rPh sb="9" eb="11">
      <t>シト</t>
    </rPh>
    <rPh sb="13" eb="15">
      <t>ソウダン</t>
    </rPh>
    <rPh sb="15" eb="17">
      <t>ジギョウ</t>
    </rPh>
    <rPh sb="18" eb="20">
      <t>ジダン</t>
    </rPh>
    <rPh sb="22" eb="23">
      <t>セン</t>
    </rPh>
    <rPh sb="23" eb="25">
      <t>ジギョウ</t>
    </rPh>
    <rPh sb="26" eb="28">
      <t>ジッシ</t>
    </rPh>
    <rPh sb="29" eb="30">
      <t>カカ</t>
    </rPh>
    <rPh sb="31" eb="34">
      <t>ベンゴシ</t>
    </rPh>
    <rPh sb="34" eb="36">
      <t>シャキン</t>
    </rPh>
    <rPh sb="36" eb="37">
      <t>ナド</t>
    </rPh>
    <rPh sb="41" eb="42">
      <t>シン</t>
    </rPh>
    <rPh sb="43" eb="45">
      <t>ヒツヨウ</t>
    </rPh>
    <rPh sb="52" eb="54">
      <t>ゲンテイ</t>
    </rPh>
    <rPh sb="63" eb="64">
      <t>ナド</t>
    </rPh>
    <rPh sb="65" eb="67">
      <t>スイジュン</t>
    </rPh>
    <rPh sb="68" eb="70">
      <t>ダトウ</t>
    </rPh>
    <phoneticPr fontId="5"/>
  </si>
  <si>
    <t>本事業における主な使途は、相談事業・示談あっ旋事業の実施に係る弁護士謝金等であり、真に必要とされるものに限定されている。</t>
    <rPh sb="7" eb="8">
      <t>オモ</t>
    </rPh>
    <rPh sb="9" eb="11">
      <t>シト</t>
    </rPh>
    <rPh sb="13" eb="15">
      <t>ソウダン</t>
    </rPh>
    <rPh sb="15" eb="17">
      <t>ジギョウ</t>
    </rPh>
    <rPh sb="18" eb="20">
      <t>ジダン</t>
    </rPh>
    <rPh sb="22" eb="23">
      <t>セン</t>
    </rPh>
    <rPh sb="23" eb="25">
      <t>ジギョウ</t>
    </rPh>
    <rPh sb="26" eb="28">
      <t>ジッシ</t>
    </rPh>
    <rPh sb="29" eb="30">
      <t>カカ</t>
    </rPh>
    <rPh sb="31" eb="34">
      <t>ベンゴシ</t>
    </rPh>
    <rPh sb="34" eb="36">
      <t>シャキン</t>
    </rPh>
    <rPh sb="36" eb="37">
      <t>ナド</t>
    </rPh>
    <rPh sb="41" eb="42">
      <t>シン</t>
    </rPh>
    <rPh sb="43" eb="45">
      <t>ヒツヨウ</t>
    </rPh>
    <rPh sb="52" eb="54">
      <t>ゲンテイ</t>
    </rPh>
    <phoneticPr fontId="5"/>
  </si>
  <si>
    <t>本事業においては、利用実績に応じて相談所等の開設場所・時間を見直す等コスト削減や効率化に向けた工夫を行っている。</t>
    <rPh sb="0" eb="1">
      <t>ホン</t>
    </rPh>
    <rPh sb="1" eb="3">
      <t>ジギョウ</t>
    </rPh>
    <rPh sb="9" eb="11">
      <t>リヨウ</t>
    </rPh>
    <rPh sb="33" eb="34">
      <t>ナド</t>
    </rPh>
    <rPh sb="37" eb="39">
      <t>サクゲン</t>
    </rPh>
    <rPh sb="40" eb="43">
      <t>コウリツカ</t>
    </rPh>
    <rPh sb="44" eb="45">
      <t>ム</t>
    </rPh>
    <rPh sb="47" eb="49">
      <t>クフウ</t>
    </rPh>
    <rPh sb="50" eb="51">
      <t>オコナ</t>
    </rPh>
    <phoneticPr fontId="5"/>
  </si>
  <si>
    <t>被害者からの相談件数及び示談あっ旋件数ともに減少傾向にあるが、活動実績は見込みに見合ったものとなっている。</t>
    <rPh sb="10" eb="11">
      <t>オヨ</t>
    </rPh>
    <rPh sb="22" eb="24">
      <t>ゲンショウ</t>
    </rPh>
    <rPh sb="24" eb="26">
      <t>ケイコウ</t>
    </rPh>
    <rPh sb="31" eb="33">
      <t>カツドウ</t>
    </rPh>
    <rPh sb="33" eb="35">
      <t>ジッセキ</t>
    </rPh>
    <rPh sb="36" eb="38">
      <t>ミコミ</t>
    </rPh>
    <rPh sb="40" eb="42">
      <t>ミア</t>
    </rPh>
    <phoneticPr fontId="5"/>
  </si>
  <si>
    <t>0187</t>
    <phoneticPr fontId="5"/>
  </si>
  <si>
    <t>0190</t>
    <phoneticPr fontId="5"/>
  </si>
  <si>
    <t>0316</t>
    <phoneticPr fontId="5"/>
  </si>
  <si>
    <t>0294</t>
    <phoneticPr fontId="5"/>
  </si>
  <si>
    <t>0302</t>
    <phoneticPr fontId="5"/>
  </si>
  <si>
    <t>0182</t>
    <phoneticPr fontId="5"/>
  </si>
  <si>
    <t>0185</t>
    <phoneticPr fontId="5"/>
  </si>
  <si>
    <t>0199</t>
    <phoneticPr fontId="5"/>
  </si>
  <si>
    <t>A.（公財）日弁連交通事故相談センター</t>
  </si>
  <si>
    <t>弁護士謝金</t>
    <rPh sb="0" eb="3">
      <t>ベンゴシ</t>
    </rPh>
    <rPh sb="3" eb="5">
      <t>シャキン</t>
    </rPh>
    <phoneticPr fontId="5"/>
  </si>
  <si>
    <t>広報費</t>
    <rPh sb="0" eb="3">
      <t>コウホウヒ</t>
    </rPh>
    <phoneticPr fontId="5"/>
  </si>
  <si>
    <t>事務費</t>
    <rPh sb="0" eb="3">
      <t>ジムヒ</t>
    </rPh>
    <phoneticPr fontId="5"/>
  </si>
  <si>
    <t>研修費</t>
    <rPh sb="0" eb="3">
      <t>ケンシュウヒ</t>
    </rPh>
    <phoneticPr fontId="5"/>
  </si>
  <si>
    <t>弁護士に対する謝金</t>
    <rPh sb="0" eb="3">
      <t>ベンゴシ</t>
    </rPh>
    <rPh sb="4" eb="5">
      <t>タイ</t>
    </rPh>
    <rPh sb="7" eb="9">
      <t>シャキン</t>
    </rPh>
    <phoneticPr fontId="5"/>
  </si>
  <si>
    <t>相談所の運営・管理経費等</t>
    <rPh sb="0" eb="2">
      <t>ソウダン</t>
    </rPh>
    <rPh sb="2" eb="3">
      <t>ショ</t>
    </rPh>
    <rPh sb="4" eb="6">
      <t>ウンエイ</t>
    </rPh>
    <rPh sb="7" eb="9">
      <t>カンリ</t>
    </rPh>
    <rPh sb="9" eb="11">
      <t>ケイヒ</t>
    </rPh>
    <rPh sb="11" eb="12">
      <t>ナド</t>
    </rPh>
    <phoneticPr fontId="5"/>
  </si>
  <si>
    <t>リーフレット印刷費・広報活動経費等</t>
    <rPh sb="6" eb="8">
      <t>インサツ</t>
    </rPh>
    <rPh sb="8" eb="9">
      <t>ヒ</t>
    </rPh>
    <rPh sb="10" eb="12">
      <t>コウホウ</t>
    </rPh>
    <rPh sb="12" eb="14">
      <t>カツドウ</t>
    </rPh>
    <rPh sb="14" eb="16">
      <t>ケイヒ</t>
    </rPh>
    <rPh sb="16" eb="17">
      <t>トウ</t>
    </rPh>
    <phoneticPr fontId="5"/>
  </si>
  <si>
    <t>郵便通信費、消耗品費等</t>
    <rPh sb="0" eb="2">
      <t>ユウビン</t>
    </rPh>
    <rPh sb="2" eb="5">
      <t>ツウシンヒ</t>
    </rPh>
    <rPh sb="6" eb="9">
      <t>ショウモウヒン</t>
    </rPh>
    <rPh sb="9" eb="10">
      <t>ヒ</t>
    </rPh>
    <rPh sb="10" eb="11">
      <t>トウ</t>
    </rPh>
    <phoneticPr fontId="5"/>
  </si>
  <si>
    <t>開催経費（会場借料等）</t>
    <rPh sb="0" eb="2">
      <t>カイサイ</t>
    </rPh>
    <rPh sb="2" eb="4">
      <t>ケイヒ</t>
    </rPh>
    <rPh sb="5" eb="7">
      <t>カイジョウ</t>
    </rPh>
    <rPh sb="7" eb="9">
      <t>シャクリョウ</t>
    </rPh>
    <rPh sb="9" eb="10">
      <t>トウ</t>
    </rPh>
    <phoneticPr fontId="5"/>
  </si>
  <si>
    <t>-</t>
    <phoneticPr fontId="5"/>
  </si>
  <si>
    <t>（公財）日弁連交通事故相談センター</t>
  </si>
  <si>
    <t>弁護士による自動車事故に係る損害賠償に関する相談事業・示談あっ旋事業を実施</t>
  </si>
  <si>
    <t>補助金等交付</t>
  </si>
  <si>
    <t>相談所業務費</t>
    <rPh sb="0" eb="2">
      <t>ソウダン</t>
    </rPh>
    <rPh sb="2" eb="3">
      <t>ショ</t>
    </rPh>
    <rPh sb="3" eb="5">
      <t>ギョウム</t>
    </rPh>
    <rPh sb="5" eb="6">
      <t>ヒ</t>
    </rPh>
    <phoneticPr fontId="5"/>
  </si>
  <si>
    <t>補助対象事業実績報告</t>
    <rPh sb="0" eb="2">
      <t>ホジョ</t>
    </rPh>
    <rPh sb="2" eb="4">
      <t>タイショウ</t>
    </rPh>
    <rPh sb="4" eb="6">
      <t>ジギョウ</t>
    </rPh>
    <rPh sb="6" eb="8">
      <t>ジッセキ</t>
    </rPh>
    <rPh sb="8" eb="10">
      <t>ホウコク</t>
    </rPh>
    <phoneticPr fontId="5"/>
  </si>
  <si>
    <t>＜相談事業に要する経費の補助＞
自動車事故に係る損害賠償に関する相談件数</t>
    <phoneticPr fontId="5"/>
  </si>
  <si>
    <t>＜示談あっ旋事業に要する経費の補助＞
示談あっ旋件数</t>
    <phoneticPr fontId="5"/>
  </si>
  <si>
    <t>本事業については、自動車事故の損害賠償の適正な支払いの確保を図るため、公平・中立性を確保の上、被害者が無償で事故に係る賠償の相談等を行える環境を整える必要があるところ、当該事業を適切に実施可能な者に補助金を交付しており、必要かつ適切な事業となっている。また本事業は、自動車損害賠償保障法附則第4項及び第5項に基づき、自動車事故対策計画を作成して実施することとされている事業であり、被害者救済のために優先度の高い事業である。</t>
    <rPh sb="1" eb="3">
      <t>ジギョウ</t>
    </rPh>
    <rPh sb="75" eb="77">
      <t>ヒツヨウ</t>
    </rPh>
    <rPh sb="84" eb="86">
      <t>トウガイ</t>
    </rPh>
    <rPh sb="86" eb="88">
      <t>ジギョウ</t>
    </rPh>
    <rPh sb="89" eb="91">
      <t>テキセツ</t>
    </rPh>
    <rPh sb="92" eb="94">
      <t>ジッシ</t>
    </rPh>
    <rPh sb="94" eb="96">
      <t>カノウ</t>
    </rPh>
    <rPh sb="97" eb="98">
      <t>シャ</t>
    </rPh>
    <rPh sb="99" eb="102">
      <t>ホジョキン</t>
    </rPh>
    <rPh sb="103" eb="105">
      <t>コウフ</t>
    </rPh>
    <rPh sb="110" eb="112">
      <t>ヒツヨウ</t>
    </rPh>
    <rPh sb="114" eb="116">
      <t>テキセツ</t>
    </rPh>
    <rPh sb="117" eb="119">
      <t>ジギョウ</t>
    </rPh>
    <rPh sb="128" eb="129">
      <t>ホン</t>
    </rPh>
    <rPh sb="129" eb="131">
      <t>ジギョウ</t>
    </rPh>
    <rPh sb="145" eb="146">
      <t>ダイ</t>
    </rPh>
    <rPh sb="147" eb="148">
      <t>コウ</t>
    </rPh>
    <rPh sb="148" eb="149">
      <t>オヨ</t>
    </rPh>
    <rPh sb="168" eb="170">
      <t>サクセイ</t>
    </rPh>
    <rPh sb="172" eb="174">
      <t>ジッシ</t>
    </rPh>
    <rPh sb="184" eb="186">
      <t>ジギョウ</t>
    </rPh>
    <rPh sb="190" eb="193">
      <t>ヒガイシャ</t>
    </rPh>
    <rPh sb="193" eb="195">
      <t>キュウサイ</t>
    </rPh>
    <rPh sb="199" eb="202">
      <t>ユウセンド</t>
    </rPh>
    <rPh sb="203" eb="204">
      <t>タカ</t>
    </rPh>
    <rPh sb="205" eb="207">
      <t>ジギョウ</t>
    </rPh>
    <phoneticPr fontId="5"/>
  </si>
  <si>
    <t>成果指標として設定した「示談あっ旋成立率」は、80%以上と高い水準で維持できており、成果実績は目標値に見合ったものとなっている。</t>
    <rPh sb="0" eb="2">
      <t>セイカ</t>
    </rPh>
    <rPh sb="2" eb="4">
      <t>シヒョウ</t>
    </rPh>
    <rPh sb="7" eb="9">
      <t>セッテイ</t>
    </rPh>
    <rPh sb="12" eb="14">
      <t>ジダン</t>
    </rPh>
    <rPh sb="16" eb="17">
      <t>セン</t>
    </rPh>
    <rPh sb="17" eb="19">
      <t>セイリツ</t>
    </rPh>
    <rPh sb="19" eb="20">
      <t>リツ</t>
    </rPh>
    <rPh sb="26" eb="28">
      <t>イジョウ</t>
    </rPh>
    <rPh sb="29" eb="30">
      <t>タカ</t>
    </rPh>
    <rPh sb="31" eb="33">
      <t>スイジュン</t>
    </rPh>
    <rPh sb="34" eb="36">
      <t>イジ</t>
    </rPh>
    <rPh sb="42" eb="44">
      <t>セイカ</t>
    </rPh>
    <phoneticPr fontId="5"/>
  </si>
  <si>
    <t>本事業は、自動車事故の被害者救済を図る観点から、事故に係る損害賠償問題について適正かつ迅速な解決を図るために重要な役割を果たしている。
平成30年度に公開プロセスで指摘がなされたことを受け、被害者の実態を把握しつつ、利便性の向上や被害者への効果的な広報周知を進めるとともに、事業の効率化を図るよう改善に取り組んでいる。</t>
    <rPh sb="0" eb="1">
      <t>ホン</t>
    </rPh>
    <rPh sb="1" eb="3">
      <t>ジギョウ</t>
    </rPh>
    <rPh sb="68" eb="70">
      <t>ヘ</t>
    </rPh>
    <rPh sb="72" eb="74">
      <t>ネンド</t>
    </rPh>
    <rPh sb="75" eb="77">
      <t>コウカイ</t>
    </rPh>
    <rPh sb="82" eb="84">
      <t>シテキ</t>
    </rPh>
    <rPh sb="92" eb="93">
      <t>ウ</t>
    </rPh>
    <rPh sb="95" eb="98">
      <t>ヒガイシャ</t>
    </rPh>
    <rPh sb="99" eb="101">
      <t>ジッタイ</t>
    </rPh>
    <rPh sb="102" eb="104">
      <t>ハアク</t>
    </rPh>
    <rPh sb="108" eb="111">
      <t>リベンセイ</t>
    </rPh>
    <rPh sb="112" eb="114">
      <t>コウジョウ</t>
    </rPh>
    <rPh sb="115" eb="118">
      <t>ヒガイシャ</t>
    </rPh>
    <rPh sb="120" eb="123">
      <t>コウカテキ</t>
    </rPh>
    <rPh sb="124" eb="126">
      <t>コウホウ</t>
    </rPh>
    <rPh sb="126" eb="128">
      <t>シュウチ</t>
    </rPh>
    <rPh sb="129" eb="130">
      <t>スス</t>
    </rPh>
    <rPh sb="137" eb="139">
      <t>ジギョウ</t>
    </rPh>
    <phoneticPr fontId="5"/>
  </si>
  <si>
    <t>本事業が効率的で、被害者の方々の救済のため真に効果的なものとなるよう、平成30年度の公開プロセスでの指摘を踏まえた事業の改善に着実に取り組みつつ、さらに交通事故や紛争処理等に係る将来の状況の変化にも対応していけるよう、引き続き不断の見直しを図っていく。</t>
    <rPh sb="0" eb="1">
      <t>ホン</t>
    </rPh>
    <rPh sb="1" eb="3">
      <t>ジギョウ</t>
    </rPh>
    <rPh sb="4" eb="7">
      <t>コウリツテキ</t>
    </rPh>
    <rPh sb="9" eb="12">
      <t>ヒガイシャ</t>
    </rPh>
    <rPh sb="13" eb="15">
      <t>カタガタ</t>
    </rPh>
    <rPh sb="16" eb="18">
      <t>キュウサイ</t>
    </rPh>
    <rPh sb="21" eb="22">
      <t>シン</t>
    </rPh>
    <rPh sb="23" eb="26">
      <t>コウカテキ</t>
    </rPh>
    <rPh sb="35" eb="37">
      <t>ヘ</t>
    </rPh>
    <rPh sb="39" eb="41">
      <t>ネンド</t>
    </rPh>
    <rPh sb="42" eb="44">
      <t>コウカイ</t>
    </rPh>
    <rPh sb="50" eb="52">
      <t>シテキ</t>
    </rPh>
    <rPh sb="53" eb="54">
      <t>フ</t>
    </rPh>
    <rPh sb="57" eb="59">
      <t>ジギョウ</t>
    </rPh>
    <rPh sb="60" eb="62">
      <t>カイゼン</t>
    </rPh>
    <rPh sb="63" eb="65">
      <t>チャクジツ</t>
    </rPh>
    <rPh sb="66" eb="67">
      <t>ト</t>
    </rPh>
    <rPh sb="68" eb="69">
      <t>ク</t>
    </rPh>
    <rPh sb="76" eb="78">
      <t>コウツウ</t>
    </rPh>
    <rPh sb="78" eb="80">
      <t>ジコ</t>
    </rPh>
    <rPh sb="81" eb="83">
      <t>フンソウ</t>
    </rPh>
    <rPh sb="83" eb="85">
      <t>ショリ</t>
    </rPh>
    <rPh sb="85" eb="86">
      <t>ナド</t>
    </rPh>
    <rPh sb="87" eb="88">
      <t>カカ</t>
    </rPh>
    <rPh sb="89" eb="91">
      <t>ショウライ</t>
    </rPh>
    <rPh sb="92" eb="94">
      <t>ジョウキョウ</t>
    </rPh>
    <rPh sb="95" eb="97">
      <t>ヘンカ</t>
    </rPh>
    <rPh sb="99" eb="101">
      <t>タイオウ</t>
    </rPh>
    <rPh sb="109" eb="110">
      <t>ヒ</t>
    </rPh>
    <rPh sb="111" eb="112">
      <t>ツヅ</t>
    </rPh>
    <rPh sb="113" eb="115">
      <t>フダン</t>
    </rPh>
    <rPh sb="116" eb="118">
      <t>ミナオ</t>
    </rPh>
    <rPh sb="120" eb="121">
      <t>ハカ</t>
    </rPh>
    <phoneticPr fontId="5"/>
  </si>
  <si>
    <t>【平成30年度行政事業レビュー　公開プロセス対象事業】
[事業番号・事業名]0189・被害者相談等自賠責制度の適正・円滑な執行
[結果]事業全体の抜本的な改善
[取りまとめコメント]
①自動車のメリットを社会が享受している以上、そのネガティブな影響となる交通事故被害者の救済は社会善であり、国が引き続き行うべき。②平日の相談所での直接面談を前提とし続けるのではなく、電話・ICT対応、夜間・休日対応等多様な手法の組合せを検討すべき。③医療機関や警察等と連携し、被害者の全体像を把握しつつ、その実態に応じた取組を進めるべき。④示談のあっ旋成立という結果だけでなく、内容もしっかり精査するなど、事業の効果検証を適切に行うべき。⑤経済状況に関わらず相談可能という体制に関連して、被害者の実態をしっかりと把握しつつ、そのあり方を検討すべき。⑥弁護士の方への支払について、相談ベースではなく成果ベースで検討してはどうか。⑦相談員の研修について、しっかり実態を把握した上で、弁護士会等民間で対応できる分野との役割分担を整理し、国でなければ対応できない分野に特化してはどうか。⑧創意工夫を活かせるやり方として、民間委託、競争入札等の方法もあるのではないか。
[対応状況]
①については、本事業は、自動車事故の被害者を救済するために必要な制度として、国が引き続き行うものとする。その上で、本事業が効率的で、被害者の方々の救済のため真に効果的なものとなるよう、以下の改善に取り組む。　②については、インターネット予約システムによる常時予約受付や、夜間・休日対応を行う相談所の拡大、利用実績や地域の特性を踏まえた相談所の新設・廃止等に取り組む。　③については、被害者の全体像を把握しつつ、本事業による救済を必要とする被害者に対し、確実に情報が提供されるよう、インターネットの活用等による広報手段の見直しや警察・医療機関等関係機関との協力関係の強化等を図る。　④については、示談結果等について、利用者へのアンケートによる満足度調査を行い、調査結果を用いた事業の効果検証を踏まえた不断のサービスの見直しを図る。　⑤については、紛争の解決にあたっては、「解決までにどの程度の弁護士費用を要するのか」が見通しづらいことにより弁護士への相談を躊躇うことが懸念されることから、本事業により、全ての被害者が迷うことなく公正に紛争を解決できるよう、経済状況を問わず、無料で、相談から示談あっ旋による解決までを提供できる環境を整備することが重要であるが、引き続き、④のアンケート等を通じて得られる紛争実態や相談内容に係る情報を基に、これに応じた対応を進めて行く。　⑥については、一般の弁護士報酬の実態や他の法律相談機関での事例等も踏まえると、弁護士への支払のあり方は適正な水準にあるが、引き続き不断の検証を行っていくこととする。　⑦については、弁護士会での研修の実態も踏まえつつ、本事業においては交通事故事案対応に係る高い専門性や質の確保が求められることから、「より専門的・実践的」なものを中心に研修を実施していくこととする。　⑧については、本事業を実施するためには、「広く全国で相談事業を実施できること」及び「中立・公正に弁護士を手配できること」が必要であり、現時点においては、他に本事業を実施可能な者がいないため、直ちに公募等競争を導入できる状況にはないが、今後、他に本事業を実施可能な者が現れた場合には、公募等競争の導入を検討することとする。</t>
    <rPh sb="1" eb="3">
      <t>ヘ</t>
    </rPh>
    <rPh sb="5" eb="7">
      <t>ネンド</t>
    </rPh>
    <rPh sb="7" eb="9">
      <t>ギョウセイ</t>
    </rPh>
    <rPh sb="9" eb="11">
      <t>ジギョウ</t>
    </rPh>
    <rPh sb="16" eb="18">
      <t>コウカイ</t>
    </rPh>
    <rPh sb="22" eb="24">
      <t>タイショウ</t>
    </rPh>
    <rPh sb="24" eb="26">
      <t>ジギョウ</t>
    </rPh>
    <rPh sb="30" eb="32">
      <t>ジギョウ</t>
    </rPh>
    <rPh sb="32" eb="34">
      <t>バンゴウ</t>
    </rPh>
    <rPh sb="35" eb="37">
      <t>ジギョウ</t>
    </rPh>
    <rPh sb="37" eb="38">
      <t>メイ</t>
    </rPh>
    <rPh sb="67" eb="69">
      <t>ケッカ</t>
    </rPh>
    <rPh sb="84" eb="85">
      <t>ト</t>
    </rPh>
    <rPh sb="527" eb="529">
      <t>タイオウ</t>
    </rPh>
    <rPh sb="529" eb="531">
      <t>ジョウキョウ</t>
    </rPh>
    <rPh sb="587" eb="588">
      <t>ウエ</t>
    </rPh>
    <rPh sb="651" eb="653">
      <t>ヨヤク</t>
    </rPh>
    <rPh sb="660" eb="662">
      <t>ジョウジ</t>
    </rPh>
    <rPh sb="662" eb="664">
      <t>ヨヤク</t>
    </rPh>
    <rPh sb="664" eb="666">
      <t>ウケツケ</t>
    </rPh>
    <rPh sb="668" eb="670">
      <t>ヤカン</t>
    </rPh>
    <rPh sb="671" eb="673">
      <t>キュウジツ</t>
    </rPh>
    <rPh sb="673" eb="675">
      <t>タイオウ</t>
    </rPh>
    <rPh sb="676" eb="677">
      <t>オコナ</t>
    </rPh>
    <rPh sb="678" eb="680">
      <t>ソウダン</t>
    </rPh>
    <rPh sb="680" eb="681">
      <t>ショ</t>
    </rPh>
    <rPh sb="682" eb="684">
      <t>カクダイ</t>
    </rPh>
    <rPh sb="685" eb="687">
      <t>リヨウ</t>
    </rPh>
    <rPh sb="687" eb="689">
      <t>ジッセキ</t>
    </rPh>
    <rPh sb="690" eb="692">
      <t>チイキ</t>
    </rPh>
    <rPh sb="693" eb="695">
      <t>トクセイ</t>
    </rPh>
    <rPh sb="696" eb="697">
      <t>フ</t>
    </rPh>
    <rPh sb="700" eb="702">
      <t>ソウダン</t>
    </rPh>
    <rPh sb="702" eb="703">
      <t>ショ</t>
    </rPh>
    <rPh sb="704" eb="706">
      <t>シンセツ</t>
    </rPh>
    <rPh sb="707" eb="709">
      <t>ハイシ</t>
    </rPh>
    <rPh sb="709" eb="710">
      <t>ナド</t>
    </rPh>
    <rPh sb="711" eb="712">
      <t>ト</t>
    </rPh>
    <rPh sb="713" eb="714">
      <t>ク</t>
    </rPh>
    <rPh sb="799" eb="801">
      <t>イリョウ</t>
    </rPh>
    <rPh sb="801" eb="803">
      <t>キカン</t>
    </rPh>
    <rPh sb="862" eb="864">
      <t>チョウサ</t>
    </rPh>
    <rPh sb="864" eb="866">
      <t>ケッカ</t>
    </rPh>
    <rPh sb="867" eb="868">
      <t>モチ</t>
    </rPh>
    <rPh sb="905" eb="907">
      <t>フンソウ</t>
    </rPh>
    <rPh sb="908" eb="910">
      <t>カイケツ</t>
    </rPh>
    <rPh sb="918" eb="920">
      <t>カイケツ</t>
    </rPh>
    <rPh sb="925" eb="927">
      <t>テイド</t>
    </rPh>
    <rPh sb="928" eb="931">
      <t>ベンゴシ</t>
    </rPh>
    <rPh sb="931" eb="933">
      <t>ヒヨウ</t>
    </rPh>
    <rPh sb="934" eb="935">
      <t>ヨウ</t>
    </rPh>
    <rPh sb="941" eb="943">
      <t>ミトオ</t>
    </rPh>
    <rPh sb="952" eb="955">
      <t>ベンゴシ</t>
    </rPh>
    <rPh sb="957" eb="959">
      <t>ソウダン</t>
    </rPh>
    <rPh sb="960" eb="962">
      <t>タメラ</t>
    </rPh>
    <rPh sb="966" eb="968">
      <t>ケネン</t>
    </rPh>
    <rPh sb="976" eb="977">
      <t>ホン</t>
    </rPh>
    <rPh sb="977" eb="979">
      <t>ジギョウ</t>
    </rPh>
    <rPh sb="983" eb="984">
      <t>スベ</t>
    </rPh>
    <rPh sb="986" eb="989">
      <t>ヒガイシャ</t>
    </rPh>
    <rPh sb="990" eb="991">
      <t>マヨ</t>
    </rPh>
    <rPh sb="996" eb="998">
      <t>コウセイ</t>
    </rPh>
    <rPh sb="999" eb="1001">
      <t>フンソウ</t>
    </rPh>
    <rPh sb="1002" eb="1004">
      <t>カイケツ</t>
    </rPh>
    <rPh sb="1010" eb="1012">
      <t>ケイザイ</t>
    </rPh>
    <rPh sb="1012" eb="1014">
      <t>ジョウキョウ</t>
    </rPh>
    <rPh sb="1015" eb="1016">
      <t>ト</t>
    </rPh>
    <rPh sb="1019" eb="1021">
      <t>ムリョウ</t>
    </rPh>
    <rPh sb="1023" eb="1025">
      <t>ソウダン</t>
    </rPh>
    <rPh sb="1027" eb="1029">
      <t>ジダン</t>
    </rPh>
    <rPh sb="1031" eb="1032">
      <t>セン</t>
    </rPh>
    <rPh sb="1035" eb="1037">
      <t>カイケツ</t>
    </rPh>
    <rPh sb="1040" eb="1042">
      <t>テイキョウ</t>
    </rPh>
    <rPh sb="1045" eb="1047">
      <t>カンキョウ</t>
    </rPh>
    <rPh sb="1048" eb="1050">
      <t>セイビ</t>
    </rPh>
    <rPh sb="1055" eb="1057">
      <t>ジュウヨウ</t>
    </rPh>
    <rPh sb="1062" eb="1063">
      <t>ヒ</t>
    </rPh>
    <rPh sb="1064" eb="1065">
      <t>ツヅ</t>
    </rPh>
    <rPh sb="1074" eb="1075">
      <t>ナド</t>
    </rPh>
    <rPh sb="1076" eb="1077">
      <t>ツウ</t>
    </rPh>
    <rPh sb="1079" eb="1080">
      <t>エ</t>
    </rPh>
    <rPh sb="1083" eb="1085">
      <t>フンソウ</t>
    </rPh>
    <rPh sb="1085" eb="1087">
      <t>ジッタイ</t>
    </rPh>
    <rPh sb="1088" eb="1090">
      <t>ソウダン</t>
    </rPh>
    <rPh sb="1090" eb="1092">
      <t>ナイヨウ</t>
    </rPh>
    <rPh sb="1093" eb="1094">
      <t>カカ</t>
    </rPh>
    <rPh sb="1095" eb="1097">
      <t>ジョウホウ</t>
    </rPh>
    <rPh sb="1098" eb="1099">
      <t>モト</t>
    </rPh>
    <rPh sb="1104" eb="1105">
      <t>オウ</t>
    </rPh>
    <rPh sb="1107" eb="1109">
      <t>タイオウ</t>
    </rPh>
    <rPh sb="1110" eb="1111">
      <t>スス</t>
    </rPh>
    <rPh sb="1113" eb="1114">
      <t>イ</t>
    </rPh>
    <rPh sb="1168" eb="1170">
      <t>テキセイ</t>
    </rPh>
    <rPh sb="1171" eb="1173">
      <t>スイジュン</t>
    </rPh>
    <rPh sb="1178" eb="1179">
      <t>ヒ</t>
    </rPh>
    <rPh sb="1180" eb="1181">
      <t>ツヅ</t>
    </rPh>
    <rPh sb="1182" eb="1184">
      <t>フダン</t>
    </rPh>
    <rPh sb="1185" eb="1187">
      <t>ケンショウ</t>
    </rPh>
    <rPh sb="1188" eb="1189">
      <t>オコナ</t>
    </rPh>
    <rPh sb="1225" eb="1226">
      <t>ホン</t>
    </rPh>
    <rPh sb="1226" eb="1228">
      <t>ジギョウ</t>
    </rPh>
    <rPh sb="1244" eb="1245">
      <t>タカ</t>
    </rPh>
    <rPh sb="1252" eb="1254">
      <t>カクホ</t>
    </rPh>
    <rPh sb="1255" eb="1256">
      <t>モト</t>
    </rPh>
    <rPh sb="1268" eb="1271">
      <t>センモンテキ</t>
    </rPh>
    <rPh sb="1272" eb="1275">
      <t>ジッセンテキ</t>
    </rPh>
    <rPh sb="1280" eb="1282">
      <t>チュウシン</t>
    </rPh>
    <rPh sb="1283" eb="1285">
      <t>ケンシュウ</t>
    </rPh>
    <rPh sb="1286" eb="1288">
      <t>ジッシ</t>
    </rPh>
    <rPh sb="1306" eb="1307">
      <t>ホン</t>
    </rPh>
    <rPh sb="1307" eb="1309">
      <t>ジギョウ</t>
    </rPh>
    <rPh sb="1310" eb="1312">
      <t>ジッシ</t>
    </rPh>
    <rPh sb="1320" eb="1321">
      <t>ヒロ</t>
    </rPh>
    <rPh sb="1322" eb="1324">
      <t>ゼンコク</t>
    </rPh>
    <rPh sb="1325" eb="1327">
      <t>ソウダン</t>
    </rPh>
    <rPh sb="1327" eb="1329">
      <t>ジギョウ</t>
    </rPh>
    <rPh sb="1330" eb="1332">
      <t>ジッシ</t>
    </rPh>
    <rPh sb="1338" eb="1339">
      <t>オヨ</t>
    </rPh>
    <rPh sb="1341" eb="1343">
      <t>チュウリツ</t>
    </rPh>
    <rPh sb="1344" eb="1346">
      <t>コウセイ</t>
    </rPh>
    <rPh sb="1347" eb="1350">
      <t>ベンゴシ</t>
    </rPh>
    <rPh sb="1351" eb="1353">
      <t>テハイ</t>
    </rPh>
    <rPh sb="1360" eb="1362">
      <t>ヒツヨウ</t>
    </rPh>
    <rPh sb="1366" eb="1369">
      <t>ゲンジテン</t>
    </rPh>
    <rPh sb="1375" eb="1376">
      <t>ホカ</t>
    </rPh>
    <rPh sb="1377" eb="1378">
      <t>ホン</t>
    </rPh>
    <rPh sb="1378" eb="1380">
      <t>ジギョウ</t>
    </rPh>
    <rPh sb="1381" eb="1383">
      <t>ジッシ</t>
    </rPh>
    <rPh sb="1383" eb="1385">
      <t>カノウ</t>
    </rPh>
    <rPh sb="1386" eb="1387">
      <t>シャ</t>
    </rPh>
    <rPh sb="1394" eb="1395">
      <t>タダ</t>
    </rPh>
    <rPh sb="1403" eb="1405">
      <t>ドウニュウ</t>
    </rPh>
    <rPh sb="1408" eb="1410">
      <t>ジョウキョウ</t>
    </rPh>
    <rPh sb="1416" eb="1418">
      <t>コンゴ</t>
    </rPh>
    <rPh sb="1419" eb="1420">
      <t>ホカ</t>
    </rPh>
    <rPh sb="1421" eb="1422">
      <t>ホン</t>
    </rPh>
    <rPh sb="1422" eb="1424">
      <t>ジギョウ</t>
    </rPh>
    <rPh sb="1425" eb="1427">
      <t>ジッシ</t>
    </rPh>
    <rPh sb="1427" eb="1429">
      <t>カノウ</t>
    </rPh>
    <rPh sb="1430" eb="1431">
      <t>シャ</t>
    </rPh>
    <rPh sb="1432" eb="1433">
      <t>アラワ</t>
    </rPh>
    <rPh sb="1435" eb="1437">
      <t>バアイ</t>
    </rPh>
    <rPh sb="1440" eb="1443">
      <t>コウボナド</t>
    </rPh>
    <rPh sb="1443" eb="1445">
      <t>キョウソウ</t>
    </rPh>
    <rPh sb="1446" eb="1448">
      <t>ドウニュウ</t>
    </rPh>
    <rPh sb="1449" eb="1451">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</si>
</sst>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54429</xdr:colOff>
      <xdr:row>740</xdr:row>
      <xdr:rowOff>217714</xdr:rowOff>
    </xdr:from>
    <xdr:to>
      <xdr:col>31</xdr:col>
      <xdr:colOff>181270</xdr:colOff>
      <xdr:row>754</xdr:row>
      <xdr:rowOff>118747</xdr:rowOff>
    </xdr:to>
    <xdr:grpSp>
      <xdr:nvGrpSpPr>
        <xdr:cNvPr id="3" name="グループ化 2"/>
        <xdr:cNvGrpSpPr/>
      </xdr:nvGrpSpPr>
      <xdr:grpSpPr>
        <a:xfrm>
          <a:off x="4544786" y="51353357"/>
          <a:ext cx="1963805" cy="4854033"/>
          <a:chOff x="4588969" y="235317846"/>
          <a:chExt cx="1922241" cy="4983342"/>
        </a:xfrm>
      </xdr:grpSpPr>
      <xdr:sp macro="" textlink="">
        <xdr:nvSpPr>
          <xdr:cNvPr id="4" name="Rectangle 34"/>
          <xdr:cNvSpPr>
            <a:spLocks noChangeArrowheads="1"/>
          </xdr:cNvSpPr>
        </xdr:nvSpPr>
        <xdr:spPr bwMode="auto">
          <a:xfrm>
            <a:off x="4614293" y="235317846"/>
            <a:ext cx="1807366" cy="106023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568</a:t>
            </a:r>
            <a:r>
              <a:rPr lang="ja-JP" altLang="en-US" sz="1100" b="0" i="0" u="none" strike="noStrike" baseline="0">
                <a:solidFill>
                  <a:srgbClr val="000000"/>
                </a:solidFill>
                <a:latin typeface="ＭＳ Ｐゴシック"/>
                <a:ea typeface="ＭＳ Ｐゴシック"/>
              </a:rPr>
              <a:t>百万円</a:t>
            </a:r>
          </a:p>
        </xdr:txBody>
      </xdr:sp>
      <xdr:sp macro="" textlink="">
        <xdr:nvSpPr>
          <xdr:cNvPr id="5" name="AutoShape 35"/>
          <xdr:cNvSpPr>
            <a:spLocks noChangeArrowheads="1"/>
          </xdr:cNvSpPr>
        </xdr:nvSpPr>
        <xdr:spPr bwMode="auto">
          <a:xfrm>
            <a:off x="4624244" y="236416887"/>
            <a:ext cx="1886966" cy="992332"/>
          </a:xfrm>
          <a:prstGeom prst="bracketPair">
            <a:avLst>
              <a:gd name="adj" fmla="val 16667"/>
            </a:avLst>
          </a:prstGeom>
          <a:noFill/>
          <a:ln w="9525">
            <a:solidFill>
              <a:srgbClr val="000000"/>
            </a:solidFill>
            <a:round/>
            <a:headEnd/>
            <a:tailEnd/>
          </a:ln>
        </xdr:spPr>
        <xdr:txBody>
          <a:bodyPr/>
          <a:lstStyle/>
          <a:p>
            <a:r>
              <a:rPr lang="ja-JP" altLang="en-US"/>
              <a:t>自動車事故による被害者の救済に関する事業に補助を行い、被害者救済を推進</a:t>
            </a:r>
            <a:endParaRPr lang="en-US" altLang="ja-JP"/>
          </a:p>
        </xdr:txBody>
      </xdr:sp>
      <xdr:sp macro="" textlink="">
        <xdr:nvSpPr>
          <xdr:cNvPr id="6" name="Rectangle 37"/>
          <xdr:cNvSpPr>
            <a:spLocks noChangeArrowheads="1"/>
          </xdr:cNvSpPr>
        </xdr:nvSpPr>
        <xdr:spPr bwMode="auto">
          <a:xfrm>
            <a:off x="4588969" y="238151612"/>
            <a:ext cx="1867068" cy="102143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Ａ．（公財）日弁連交通事故</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相談センター</a:t>
            </a:r>
          </a:p>
          <a:p>
            <a:pPr algn="ctr" rtl="0">
              <a:defRPr sz="1000"/>
            </a:pPr>
            <a:r>
              <a:rPr lang="en-US" altLang="ja-JP" sz="1100" b="0" i="0" u="none" strike="noStrike" baseline="0">
                <a:solidFill>
                  <a:srgbClr val="000000"/>
                </a:solidFill>
                <a:latin typeface="ＭＳ Ｐゴシック"/>
                <a:ea typeface="ＭＳ Ｐゴシック"/>
              </a:rPr>
              <a:t>568</a:t>
            </a:r>
            <a:r>
              <a:rPr lang="ja-JP" altLang="en-US" sz="1100" b="0" i="0" u="none" strike="noStrike" baseline="0">
                <a:solidFill>
                  <a:srgbClr val="000000"/>
                </a:solidFill>
                <a:latin typeface="ＭＳ Ｐゴシック"/>
                <a:ea typeface="ＭＳ Ｐゴシック"/>
              </a:rPr>
              <a:t>百万円</a:t>
            </a:r>
          </a:p>
        </xdr:txBody>
      </xdr:sp>
      <xdr:sp macro="" textlink="">
        <xdr:nvSpPr>
          <xdr:cNvPr id="7" name="AutoShape 43"/>
          <xdr:cNvSpPr>
            <a:spLocks noChangeArrowheads="1"/>
          </xdr:cNvSpPr>
        </xdr:nvSpPr>
        <xdr:spPr bwMode="auto">
          <a:xfrm>
            <a:off x="4608869" y="239231251"/>
            <a:ext cx="1757617" cy="1069937"/>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自動車事故対策費補助を受けて、自動車事故相談事業及び示談あっ旋事業を実施</a:t>
            </a:r>
          </a:p>
        </xdr:txBody>
      </xdr:sp>
      <xdr:cxnSp macro="">
        <xdr:nvCxnSpPr>
          <xdr:cNvPr id="8" name="直線矢印コネクタ 8"/>
          <xdr:cNvCxnSpPr/>
        </xdr:nvCxnSpPr>
        <xdr:spPr bwMode="auto">
          <a:xfrm>
            <a:off x="5535392" y="237553500"/>
            <a:ext cx="0" cy="3746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テキスト ボックス 11"/>
          <xdr:cNvSpPr txBox="1"/>
        </xdr:nvSpPr>
        <xdr:spPr bwMode="auto">
          <a:xfrm>
            <a:off x="4638719" y="237890919"/>
            <a:ext cx="1416317" cy="220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AX1" sqref="AX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7" t="s">
        <v>0</v>
      </c>
      <c r="AK2" s="937"/>
      <c r="AL2" s="937"/>
      <c r="AM2" s="937"/>
      <c r="AN2" s="937"/>
      <c r="AO2" s="938"/>
      <c r="AP2" s="938"/>
      <c r="AQ2" s="938"/>
      <c r="AR2" s="79" t="str">
        <f>IF(OR(AO2="　", AO2=""), "", "-")</f>
        <v/>
      </c>
      <c r="AS2" s="939">
        <v>184</v>
      </c>
      <c r="AT2" s="939"/>
      <c r="AU2" s="939"/>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142</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5" t="str">
        <f>入力規則等!F39</f>
        <v>自動車安全特別会計自動車事故対策勘定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0" t="str">
        <f>入力規則等!A28</f>
        <v>交通安全対策、犯罪被害者等施策</v>
      </c>
      <c r="H8" s="720"/>
      <c r="I8" s="720"/>
      <c r="J8" s="720"/>
      <c r="K8" s="720"/>
      <c r="L8" s="720"/>
      <c r="M8" s="720"/>
      <c r="N8" s="720"/>
      <c r="O8" s="720"/>
      <c r="P8" s="720"/>
      <c r="Q8" s="720"/>
      <c r="R8" s="720"/>
      <c r="S8" s="720"/>
      <c r="T8" s="720"/>
      <c r="U8" s="720"/>
      <c r="V8" s="720"/>
      <c r="W8" s="720"/>
      <c r="X8" s="941"/>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720</v>
      </c>
      <c r="Q13" s="658"/>
      <c r="R13" s="658"/>
      <c r="S13" s="658"/>
      <c r="T13" s="658"/>
      <c r="U13" s="658"/>
      <c r="V13" s="659"/>
      <c r="W13" s="657">
        <v>570</v>
      </c>
      <c r="X13" s="658"/>
      <c r="Y13" s="658"/>
      <c r="Z13" s="658"/>
      <c r="AA13" s="658"/>
      <c r="AB13" s="658"/>
      <c r="AC13" s="659"/>
      <c r="AD13" s="657">
        <v>570</v>
      </c>
      <c r="AE13" s="658"/>
      <c r="AF13" s="658"/>
      <c r="AG13" s="658"/>
      <c r="AH13" s="658"/>
      <c r="AI13" s="658"/>
      <c r="AJ13" s="659"/>
      <c r="AK13" s="657">
        <v>571</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578</v>
      </c>
      <c r="Q14" s="658"/>
      <c r="R14" s="658"/>
      <c r="S14" s="658"/>
      <c r="T14" s="658"/>
      <c r="U14" s="658"/>
      <c r="V14" s="659"/>
      <c r="W14" s="657" t="s">
        <v>578</v>
      </c>
      <c r="X14" s="658"/>
      <c r="Y14" s="658"/>
      <c r="Z14" s="658"/>
      <c r="AA14" s="658"/>
      <c r="AB14" s="658"/>
      <c r="AC14" s="659"/>
      <c r="AD14" s="657" t="s">
        <v>578</v>
      </c>
      <c r="AE14" s="658"/>
      <c r="AF14" s="658"/>
      <c r="AG14" s="658"/>
      <c r="AH14" s="658"/>
      <c r="AI14" s="658"/>
      <c r="AJ14" s="659"/>
      <c r="AK14" s="657" t="s">
        <v>579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578</v>
      </c>
      <c r="Q15" s="658"/>
      <c r="R15" s="658"/>
      <c r="S15" s="658"/>
      <c r="T15" s="658"/>
      <c r="U15" s="658"/>
      <c r="V15" s="659"/>
      <c r="W15" s="657" t="s">
        <v>578</v>
      </c>
      <c r="X15" s="658"/>
      <c r="Y15" s="658"/>
      <c r="Z15" s="658"/>
      <c r="AA15" s="658"/>
      <c r="AB15" s="658"/>
      <c r="AC15" s="659"/>
      <c r="AD15" s="657" t="s">
        <v>578</v>
      </c>
      <c r="AE15" s="658"/>
      <c r="AF15" s="658"/>
      <c r="AG15" s="658"/>
      <c r="AH15" s="658"/>
      <c r="AI15" s="658"/>
      <c r="AJ15" s="659"/>
      <c r="AK15" s="657" t="s">
        <v>579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578</v>
      </c>
      <c r="Q16" s="658"/>
      <c r="R16" s="658"/>
      <c r="S16" s="658"/>
      <c r="T16" s="658"/>
      <c r="U16" s="658"/>
      <c r="V16" s="659"/>
      <c r="W16" s="657" t="s">
        <v>578</v>
      </c>
      <c r="X16" s="658"/>
      <c r="Y16" s="658"/>
      <c r="Z16" s="658"/>
      <c r="AA16" s="658"/>
      <c r="AB16" s="658"/>
      <c r="AC16" s="659"/>
      <c r="AD16" s="657" t="s">
        <v>578</v>
      </c>
      <c r="AE16" s="658"/>
      <c r="AF16" s="658"/>
      <c r="AG16" s="658"/>
      <c r="AH16" s="658"/>
      <c r="AI16" s="658"/>
      <c r="AJ16" s="659"/>
      <c r="AK16" s="657" t="s">
        <v>579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578</v>
      </c>
      <c r="Q17" s="658"/>
      <c r="R17" s="658"/>
      <c r="S17" s="658"/>
      <c r="T17" s="658"/>
      <c r="U17" s="658"/>
      <c r="V17" s="659"/>
      <c r="W17" s="657" t="s">
        <v>578</v>
      </c>
      <c r="X17" s="658"/>
      <c r="Y17" s="658"/>
      <c r="Z17" s="658"/>
      <c r="AA17" s="658"/>
      <c r="AB17" s="658"/>
      <c r="AC17" s="659"/>
      <c r="AD17" s="657" t="s">
        <v>578</v>
      </c>
      <c r="AE17" s="658"/>
      <c r="AF17" s="658"/>
      <c r="AG17" s="658"/>
      <c r="AH17" s="658"/>
      <c r="AI17" s="658"/>
      <c r="AJ17" s="659"/>
      <c r="AK17" s="657" t="s">
        <v>579</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720</v>
      </c>
      <c r="Q18" s="879"/>
      <c r="R18" s="879"/>
      <c r="S18" s="879"/>
      <c r="T18" s="879"/>
      <c r="U18" s="879"/>
      <c r="V18" s="880"/>
      <c r="W18" s="878">
        <f>SUM(W13:AC17)</f>
        <v>570</v>
      </c>
      <c r="X18" s="879"/>
      <c r="Y18" s="879"/>
      <c r="Z18" s="879"/>
      <c r="AA18" s="879"/>
      <c r="AB18" s="879"/>
      <c r="AC18" s="880"/>
      <c r="AD18" s="878">
        <f>SUM(AD13:AJ17)</f>
        <v>570</v>
      </c>
      <c r="AE18" s="879"/>
      <c r="AF18" s="879"/>
      <c r="AG18" s="879"/>
      <c r="AH18" s="879"/>
      <c r="AI18" s="879"/>
      <c r="AJ18" s="880"/>
      <c r="AK18" s="878">
        <f>SUM(AK13:AQ17)</f>
        <v>571</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570</v>
      </c>
      <c r="Q19" s="658"/>
      <c r="R19" s="658"/>
      <c r="S19" s="658"/>
      <c r="T19" s="658"/>
      <c r="U19" s="658"/>
      <c r="V19" s="659"/>
      <c r="W19" s="657">
        <v>558</v>
      </c>
      <c r="X19" s="658"/>
      <c r="Y19" s="658"/>
      <c r="Z19" s="658"/>
      <c r="AA19" s="658"/>
      <c r="AB19" s="658"/>
      <c r="AC19" s="659"/>
      <c r="AD19" s="657">
        <v>568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0.79166666666666663</v>
      </c>
      <c r="Q20" s="318"/>
      <c r="R20" s="318"/>
      <c r="S20" s="318"/>
      <c r="T20" s="318"/>
      <c r="U20" s="318"/>
      <c r="V20" s="318"/>
      <c r="W20" s="318">
        <f>IF(W18=0, "-", SUM(W19)/W18)</f>
        <v>0.97894736842105268</v>
      </c>
      <c r="X20" s="318"/>
      <c r="Y20" s="318"/>
      <c r="Z20" s="318"/>
      <c r="AA20" s="318"/>
      <c r="AB20" s="318"/>
      <c r="AC20" s="318"/>
      <c r="AD20" s="318">
        <f>IF(AD18=0, "-", SUM(AD19)/AD18)</f>
        <v>0.99649122807017543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5"/>
      <c r="G21" s="316" t="s">
        <v>478</v>
      </c>
      <c r="H21" s="317"/>
      <c r="I21" s="317"/>
      <c r="J21" s="317"/>
      <c r="K21" s="317"/>
      <c r="L21" s="317"/>
      <c r="M21" s="317"/>
      <c r="N21" s="317"/>
      <c r="O21" s="317"/>
      <c r="P21" s="318">
        <f>IF(P19=0, "-", SUM(P19)/SUM(P13,P14))</f>
        <v>0.79166666666666663</v>
      </c>
      <c r="Q21" s="318"/>
      <c r="R21" s="318"/>
      <c r="S21" s="318"/>
      <c r="T21" s="318"/>
      <c r="U21" s="318"/>
      <c r="V21" s="318"/>
      <c r="W21" s="318">
        <f>IF(W19=0, "-", SUM(W19)/SUM(W13,W14))</f>
        <v>0.97894736842105268</v>
      </c>
      <c r="X21" s="318"/>
      <c r="Y21" s="318"/>
      <c r="Z21" s="318"/>
      <c r="AA21" s="318"/>
      <c r="AB21" s="318"/>
      <c r="AC21" s="318"/>
      <c r="AD21" s="318">
        <f>IF(AD19=0, "-", SUM(AD19)/SUM(AD13,AD14))</f>
        <v>0.99649122807017543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3" t="s">
        <v>558</v>
      </c>
      <c r="B22" s="964"/>
      <c r="C22" s="964"/>
      <c r="D22" s="964"/>
      <c r="E22" s="964"/>
      <c r="F22" s="965"/>
      <c r="G22" s="950" t="s">
        <v>457</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25.5" customHeight="1" x14ac:dyDescent="0.15">
      <c r="A23" s="966"/>
      <c r="B23" s="967"/>
      <c r="C23" s="967"/>
      <c r="D23" s="967"/>
      <c r="E23" s="967"/>
      <c r="F23" s="968"/>
      <c r="G23" s="951" t="s">
        <v>580</v>
      </c>
      <c r="H23" s="952"/>
      <c r="I23" s="952"/>
      <c r="J23" s="952"/>
      <c r="K23" s="952"/>
      <c r="L23" s="952"/>
      <c r="M23" s="952"/>
      <c r="N23" s="952"/>
      <c r="O23" s="953"/>
      <c r="P23" s="657">
        <v>571</v>
      </c>
      <c r="Q23" s="658"/>
      <c r="R23" s="658"/>
      <c r="S23" s="658"/>
      <c r="T23" s="658"/>
      <c r="U23" s="658"/>
      <c r="V23" s="659"/>
      <c r="W23" s="919"/>
      <c r="X23" s="920"/>
      <c r="Y23" s="920"/>
      <c r="Z23" s="920"/>
      <c r="AA23" s="920"/>
      <c r="AB23" s="920"/>
      <c r="AC23" s="984"/>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578</v>
      </c>
      <c r="H24" s="955"/>
      <c r="I24" s="955"/>
      <c r="J24" s="955"/>
      <c r="K24" s="955"/>
      <c r="L24" s="955"/>
      <c r="M24" s="955"/>
      <c r="N24" s="955"/>
      <c r="O24" s="956"/>
      <c r="P24" s="657" t="s">
        <v>578</v>
      </c>
      <c r="Q24" s="658"/>
      <c r="R24" s="658"/>
      <c r="S24" s="658"/>
      <c r="T24" s="658"/>
      <c r="U24" s="658"/>
      <c r="V24" s="659"/>
      <c r="W24" s="657" t="s">
        <v>578</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578</v>
      </c>
      <c r="H25" s="955"/>
      <c r="I25" s="955"/>
      <c r="J25" s="955"/>
      <c r="K25" s="955"/>
      <c r="L25" s="955"/>
      <c r="M25" s="955"/>
      <c r="N25" s="955"/>
      <c r="O25" s="956"/>
      <c r="P25" s="657" t="s">
        <v>578</v>
      </c>
      <c r="Q25" s="658"/>
      <c r="R25" s="658"/>
      <c r="S25" s="658"/>
      <c r="T25" s="658"/>
      <c r="U25" s="658"/>
      <c r="V25" s="659"/>
      <c r="W25" s="657" t="s">
        <v>578</v>
      </c>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578</v>
      </c>
      <c r="H26" s="955"/>
      <c r="I26" s="955"/>
      <c r="J26" s="955"/>
      <c r="K26" s="955"/>
      <c r="L26" s="955"/>
      <c r="M26" s="955"/>
      <c r="N26" s="955"/>
      <c r="O26" s="956"/>
      <c r="P26" s="657" t="s">
        <v>578</v>
      </c>
      <c r="Q26" s="658"/>
      <c r="R26" s="658"/>
      <c r="S26" s="658"/>
      <c r="T26" s="658"/>
      <c r="U26" s="658"/>
      <c r="V26" s="659"/>
      <c r="W26" s="657" t="s">
        <v>578</v>
      </c>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578</v>
      </c>
      <c r="H27" s="955"/>
      <c r="I27" s="955"/>
      <c r="J27" s="955"/>
      <c r="K27" s="955"/>
      <c r="L27" s="955"/>
      <c r="M27" s="955"/>
      <c r="N27" s="955"/>
      <c r="O27" s="956"/>
      <c r="P27" s="657" t="s">
        <v>578</v>
      </c>
      <c r="Q27" s="658"/>
      <c r="R27" s="658"/>
      <c r="S27" s="658"/>
      <c r="T27" s="658"/>
      <c r="U27" s="658"/>
      <c r="V27" s="659"/>
      <c r="W27" s="657" t="s">
        <v>578</v>
      </c>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461</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458</v>
      </c>
      <c r="H29" s="961"/>
      <c r="I29" s="961"/>
      <c r="J29" s="961"/>
      <c r="K29" s="961"/>
      <c r="L29" s="961"/>
      <c r="M29" s="961"/>
      <c r="N29" s="961"/>
      <c r="O29" s="962"/>
      <c r="P29" s="657">
        <f>AK13</f>
        <v>571</v>
      </c>
      <c r="Q29" s="658"/>
      <c r="R29" s="658"/>
      <c r="S29" s="658"/>
      <c r="T29" s="658"/>
      <c r="U29" s="658"/>
      <c r="V29" s="659"/>
      <c r="W29" s="933">
        <f>AR13</f>
        <v>0</v>
      </c>
      <c r="X29" s="934"/>
      <c r="Y29" s="934"/>
      <c r="Z29" s="934"/>
      <c r="AA29" s="934"/>
      <c r="AB29" s="934"/>
      <c r="AC29" s="935"/>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579</v>
      </c>
      <c r="AR31" s="200"/>
      <c r="AS31" s="133" t="s">
        <v>355</v>
      </c>
      <c r="AT31" s="134"/>
      <c r="AU31" s="199">
        <v>31</v>
      </c>
      <c r="AV31" s="19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495</v>
      </c>
      <c r="AC32" s="461"/>
      <c r="AD32" s="461"/>
      <c r="AE32" s="218">
        <v>83.99</v>
      </c>
      <c r="AF32" s="219"/>
      <c r="AG32" s="219"/>
      <c r="AH32" s="219"/>
      <c r="AI32" s="218">
        <v>82.25</v>
      </c>
      <c r="AJ32" s="219"/>
      <c r="AK32" s="219"/>
      <c r="AL32" s="219"/>
      <c r="AM32" s="218">
        <v>86.69</v>
      </c>
      <c r="AN32" s="219"/>
      <c r="AO32" s="219"/>
      <c r="AP32" s="219"/>
      <c r="AQ32" s="340" t="s">
        <v>579</v>
      </c>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495</v>
      </c>
      <c r="AC33" s="523"/>
      <c r="AD33" s="523"/>
      <c r="AE33" s="218">
        <v>82.6</v>
      </c>
      <c r="AF33" s="219"/>
      <c r="AG33" s="219"/>
      <c r="AH33" s="219"/>
      <c r="AI33" s="218">
        <v>84</v>
      </c>
      <c r="AJ33" s="219"/>
      <c r="AK33" s="219"/>
      <c r="AL33" s="219"/>
      <c r="AM33" s="218">
        <v>83</v>
      </c>
      <c r="AN33" s="219"/>
      <c r="AO33" s="219"/>
      <c r="AP33" s="219"/>
      <c r="AQ33" s="340" t="s">
        <v>579</v>
      </c>
      <c r="AR33" s="207"/>
      <c r="AS33" s="207"/>
      <c r="AT33" s="341"/>
      <c r="AU33" s="219">
        <f>SUM(AE32:AP32)/3</f>
        <v>84.31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f>AE32/AE33*100</f>
        <v>101.68280871670703</v>
      </c>
      <c r="AF34" s="219"/>
      <c r="AG34" s="219"/>
      <c r="AH34" s="219"/>
      <c r="AI34" s="218">
        <f>AI32/AI33*100</f>
        <v>97.916666666666657</v>
      </c>
      <c r="AJ34" s="219"/>
      <c r="AK34" s="219"/>
      <c r="AL34" s="219"/>
      <c r="AM34" s="218">
        <f>AM32/AM33*100</f>
        <v>104.44578313253012</v>
      </c>
      <c r="AN34" s="219"/>
      <c r="AO34" s="219"/>
      <c r="AP34" s="219"/>
      <c r="AQ34" s="340" t="s">
        <v>579</v>
      </c>
      <c r="AR34" s="207"/>
      <c r="AS34" s="207"/>
      <c r="AT34" s="341"/>
      <c r="AU34" s="219"/>
      <c r="AV34" s="219"/>
      <c r="AW34" s="219"/>
      <c r="AX34" s="221"/>
    </row>
    <row r="35" spans="1:50" ht="23.25" customHeight="1" x14ac:dyDescent="0.15">
      <c r="A35" s="226" t="s">
        <v>504</v>
      </c>
      <c r="B35" s="227"/>
      <c r="C35" s="227"/>
      <c r="D35" s="227"/>
      <c r="E35" s="227"/>
      <c r="F35" s="228"/>
      <c r="G35" s="232" t="s">
        <v>631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6"/>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632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v>43421</v>
      </c>
      <c r="AF101" s="219"/>
      <c r="AG101" s="219"/>
      <c r="AH101" s="220"/>
      <c r="AI101" s="218">
        <v>39015</v>
      </c>
      <c r="AJ101" s="219"/>
      <c r="AK101" s="219"/>
      <c r="AL101" s="220"/>
      <c r="AM101" s="218">
        <f>35721+1139+50</f>
        <v>36910</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v>50320</v>
      </c>
      <c r="AF102" s="418"/>
      <c r="AG102" s="418"/>
      <c r="AH102" s="418"/>
      <c r="AI102" s="418">
        <v>46299</v>
      </c>
      <c r="AJ102" s="418"/>
      <c r="AK102" s="418"/>
      <c r="AL102" s="418"/>
      <c r="AM102" s="418">
        <v>44542</v>
      </c>
      <c r="AN102" s="418"/>
      <c r="AO102" s="418"/>
      <c r="AP102" s="418"/>
      <c r="AQ102" s="273">
        <f>39525+1270+125</f>
        <v>40920</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633</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583</v>
      </c>
      <c r="AC104" s="546"/>
      <c r="AD104" s="547"/>
      <c r="AE104" s="218">
        <v>1547</v>
      </c>
      <c r="AF104" s="219"/>
      <c r="AG104" s="219"/>
      <c r="AH104" s="220"/>
      <c r="AI104" s="218">
        <v>1238</v>
      </c>
      <c r="AJ104" s="219"/>
      <c r="AK104" s="219"/>
      <c r="AL104" s="220"/>
      <c r="AM104" s="218">
        <v>1279</v>
      </c>
      <c r="AN104" s="219"/>
      <c r="AO104" s="219"/>
      <c r="AP104" s="220"/>
      <c r="AQ104" s="218"/>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583</v>
      </c>
      <c r="AC105" s="469"/>
      <c r="AD105" s="470"/>
      <c r="AE105" s="418">
        <v>2080</v>
      </c>
      <c r="AF105" s="418"/>
      <c r="AG105" s="418"/>
      <c r="AH105" s="418"/>
      <c r="AI105" s="418">
        <v>2110</v>
      </c>
      <c r="AJ105" s="418"/>
      <c r="AK105" s="418"/>
      <c r="AL105" s="418"/>
      <c r="AM105" s="418">
        <v>2115</v>
      </c>
      <c r="AN105" s="418"/>
      <c r="AO105" s="418"/>
      <c r="AP105" s="418"/>
      <c r="AQ105" s="218">
        <v>2110</v>
      </c>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584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585</v>
      </c>
      <c r="AC116" s="463"/>
      <c r="AD116" s="464"/>
      <c r="AE116" s="418">
        <v>13053</v>
      </c>
      <c r="AF116" s="418"/>
      <c r="AG116" s="418"/>
      <c r="AH116" s="418"/>
      <c r="AI116" s="418">
        <v>14759</v>
      </c>
      <c r="AJ116" s="418"/>
      <c r="AK116" s="418"/>
      <c r="AL116" s="418"/>
      <c r="AM116" s="418">
        <v>15565</v>
      </c>
      <c r="AN116" s="418"/>
      <c r="AO116" s="418"/>
      <c r="AP116" s="418"/>
      <c r="AQ116" s="218">
        <v>15328</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t="s">
        <v>586</v>
      </c>
      <c r="AF117" s="551"/>
      <c r="AG117" s="551"/>
      <c r="AH117" s="551"/>
      <c r="AI117" s="551" t="s">
        <v>587</v>
      </c>
      <c r="AJ117" s="551"/>
      <c r="AK117" s="551"/>
      <c r="AL117" s="551"/>
      <c r="AM117" s="551" t="s">
        <v>588</v>
      </c>
      <c r="AN117" s="551"/>
      <c r="AO117" s="551"/>
      <c r="AP117" s="551"/>
      <c r="AQ117" s="551" t="s">
        <v>589</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customHeight="1" x14ac:dyDescent="0.15">
      <c r="A119" s="439"/>
      <c r="B119" s="440"/>
      <c r="C119" s="440"/>
      <c r="D119" s="440"/>
      <c r="E119" s="440"/>
      <c r="F119" s="441"/>
      <c r="G119" s="393" t="s">
        <v>590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585</v>
      </c>
      <c r="AC119" s="463"/>
      <c r="AD119" s="464"/>
      <c r="AE119" s="418">
        <v>104315</v>
      </c>
      <c r="AF119" s="418"/>
      <c r="AG119" s="418"/>
      <c r="AH119" s="418"/>
      <c r="AI119" s="418">
        <v>115808</v>
      </c>
      <c r="AJ119" s="418"/>
      <c r="AK119" s="418"/>
      <c r="AL119" s="418"/>
      <c r="AM119" s="418">
        <v>119447</v>
      </c>
      <c r="AN119" s="418"/>
      <c r="AO119" s="418"/>
      <c r="AP119" s="418"/>
      <c r="AQ119" s="418">
        <v>96854</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t="s">
        <v>591</v>
      </c>
      <c r="AF120" s="551"/>
      <c r="AG120" s="551"/>
      <c r="AH120" s="551"/>
      <c r="AI120" s="551" t="s">
        <v>592</v>
      </c>
      <c r="AJ120" s="551"/>
      <c r="AK120" s="551"/>
      <c r="AL120" s="551"/>
      <c r="AM120" s="551" t="s">
        <v>593</v>
      </c>
      <c r="AN120" s="551"/>
      <c r="AO120" s="551"/>
      <c r="AP120" s="551"/>
      <c r="AQ120" s="551" t="s">
        <v>594</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597</v>
      </c>
      <c r="AR133" s="199"/>
      <c r="AS133" s="133" t="s">
        <v>355</v>
      </c>
      <c r="AT133" s="134"/>
      <c r="AU133" s="200" t="s">
        <v>597</v>
      </c>
      <c r="AV133" s="200"/>
      <c r="AW133" s="133" t="s">
        <v>300</v>
      </c>
      <c r="AX133" s="195"/>
    </row>
    <row r="134" spans="1:50" ht="39.75"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597</v>
      </c>
      <c r="AC134" s="205"/>
      <c r="AD134" s="205"/>
      <c r="AE134" s="206" t="s">
        <v>597</v>
      </c>
      <c r="AF134" s="207"/>
      <c r="AG134" s="207"/>
      <c r="AH134" s="207"/>
      <c r="AI134" s="206" t="s">
        <v>597</v>
      </c>
      <c r="AJ134" s="207"/>
      <c r="AK134" s="207"/>
      <c r="AL134" s="207"/>
      <c r="AM134" s="206" t="s">
        <v>597</v>
      </c>
      <c r="AN134" s="207"/>
      <c r="AO134" s="207"/>
      <c r="AP134" s="207"/>
      <c r="AQ134" s="206" t="s">
        <v>597</v>
      </c>
      <c r="AR134" s="207"/>
      <c r="AS134" s="207"/>
      <c r="AT134" s="207"/>
      <c r="AU134" s="206" t="s">
        <v>597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597</v>
      </c>
      <c r="AC135" s="213"/>
      <c r="AD135" s="213"/>
      <c r="AE135" s="206" t="s">
        <v>597</v>
      </c>
      <c r="AF135" s="207"/>
      <c r="AG135" s="207"/>
      <c r="AH135" s="207"/>
      <c r="AI135" s="206" t="s">
        <v>597</v>
      </c>
      <c r="AJ135" s="207"/>
      <c r="AK135" s="207"/>
      <c r="AL135" s="207"/>
      <c r="AM135" s="206" t="s">
        <v>597</v>
      </c>
      <c r="AN135" s="207"/>
      <c r="AO135" s="207"/>
      <c r="AP135" s="207"/>
      <c r="AQ135" s="206" t="s">
        <v>597</v>
      </c>
      <c r="AR135" s="207"/>
      <c r="AS135" s="207"/>
      <c r="AT135" s="207"/>
      <c r="AU135" s="206" t="s">
        <v>597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1"/>
      <c r="E430" s="174" t="s">
        <v>544</v>
      </c>
      <c r="F430" s="898"/>
      <c r="G430" s="899" t="s">
        <v>374</v>
      </c>
      <c r="H430" s="123"/>
      <c r="I430" s="123"/>
      <c r="J430" s="900" t="s">
        <v>578</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597</v>
      </c>
      <c r="AF432" s="200"/>
      <c r="AG432" s="133" t="s">
        <v>355</v>
      </c>
      <c r="AH432" s="134"/>
      <c r="AI432" s="156"/>
      <c r="AJ432" s="156"/>
      <c r="AK432" s="156"/>
      <c r="AL432" s="154"/>
      <c r="AM432" s="156"/>
      <c r="AN432" s="156"/>
      <c r="AO432" s="156"/>
      <c r="AP432" s="154"/>
      <c r="AQ432" s="590" t="s">
        <v>597</v>
      </c>
      <c r="AR432" s="200"/>
      <c r="AS432" s="133" t="s">
        <v>355</v>
      </c>
      <c r="AT432" s="134"/>
      <c r="AU432" s="200" t="s">
        <v>597</v>
      </c>
      <c r="AV432" s="200"/>
      <c r="AW432" s="133" t="s">
        <v>300</v>
      </c>
      <c r="AX432" s="195"/>
    </row>
    <row r="433" spans="1:50" ht="23.25" customHeight="1" x14ac:dyDescent="0.15">
      <c r="A433" s="189"/>
      <c r="B433" s="186"/>
      <c r="C433" s="180"/>
      <c r="D433" s="186"/>
      <c r="E433" s="342"/>
      <c r="F433" s="343"/>
      <c r="G433" s="104" t="s">
        <v>597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597</v>
      </c>
      <c r="AC433" s="213"/>
      <c r="AD433" s="213"/>
      <c r="AE433" s="340" t="s">
        <v>597</v>
      </c>
      <c r="AF433" s="207"/>
      <c r="AG433" s="207"/>
      <c r="AH433" s="207"/>
      <c r="AI433" s="340" t="s">
        <v>597</v>
      </c>
      <c r="AJ433" s="207"/>
      <c r="AK433" s="207"/>
      <c r="AL433" s="207"/>
      <c r="AM433" s="340" t="s">
        <v>597</v>
      </c>
      <c r="AN433" s="207"/>
      <c r="AO433" s="207"/>
      <c r="AP433" s="341"/>
      <c r="AQ433" s="340" t="s">
        <v>597</v>
      </c>
      <c r="AR433" s="207"/>
      <c r="AS433" s="207"/>
      <c r="AT433" s="341"/>
      <c r="AU433" s="207" t="s">
        <v>597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597</v>
      </c>
      <c r="AC434" s="205"/>
      <c r="AD434" s="205"/>
      <c r="AE434" s="340" t="s">
        <v>597</v>
      </c>
      <c r="AF434" s="207"/>
      <c r="AG434" s="207"/>
      <c r="AH434" s="341"/>
      <c r="AI434" s="340" t="s">
        <v>597</v>
      </c>
      <c r="AJ434" s="207"/>
      <c r="AK434" s="207"/>
      <c r="AL434" s="207"/>
      <c r="AM434" s="340" t="s">
        <v>597</v>
      </c>
      <c r="AN434" s="207"/>
      <c r="AO434" s="207"/>
      <c r="AP434" s="341"/>
      <c r="AQ434" s="340" t="s">
        <v>597</v>
      </c>
      <c r="AR434" s="207"/>
      <c r="AS434" s="207"/>
      <c r="AT434" s="341"/>
      <c r="AU434" s="207" t="s">
        <v>597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597</v>
      </c>
      <c r="AF435" s="207"/>
      <c r="AG435" s="207"/>
      <c r="AH435" s="341"/>
      <c r="AI435" s="340" t="s">
        <v>597</v>
      </c>
      <c r="AJ435" s="207"/>
      <c r="AK435" s="207"/>
      <c r="AL435" s="207"/>
      <c r="AM435" s="340" t="s">
        <v>597</v>
      </c>
      <c r="AN435" s="207"/>
      <c r="AO435" s="207"/>
      <c r="AP435" s="341"/>
      <c r="AQ435" s="340" t="s">
        <v>597</v>
      </c>
      <c r="AR435" s="207"/>
      <c r="AS435" s="207"/>
      <c r="AT435" s="341"/>
      <c r="AU435" s="207" t="s">
        <v>597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597</v>
      </c>
      <c r="AF457" s="200"/>
      <c r="AG457" s="133" t="s">
        <v>355</v>
      </c>
      <c r="AH457" s="134"/>
      <c r="AI457" s="156"/>
      <c r="AJ457" s="156"/>
      <c r="AK457" s="156"/>
      <c r="AL457" s="154"/>
      <c r="AM457" s="156"/>
      <c r="AN457" s="156"/>
      <c r="AO457" s="156"/>
      <c r="AP457" s="154"/>
      <c r="AQ457" s="590" t="s">
        <v>597</v>
      </c>
      <c r="AR457" s="200"/>
      <c r="AS457" s="133" t="s">
        <v>355</v>
      </c>
      <c r="AT457" s="134"/>
      <c r="AU457" s="200" t="s">
        <v>597</v>
      </c>
      <c r="AV457" s="200"/>
      <c r="AW457" s="133" t="s">
        <v>300</v>
      </c>
      <c r="AX457" s="195"/>
    </row>
    <row r="458" spans="1:50" ht="23.25" customHeight="1" x14ac:dyDescent="0.15">
      <c r="A458" s="189"/>
      <c r="B458" s="186"/>
      <c r="C458" s="180"/>
      <c r="D458" s="186"/>
      <c r="E458" s="342"/>
      <c r="F458" s="343"/>
      <c r="G458" s="104" t="s">
        <v>597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597</v>
      </c>
      <c r="AC458" s="213"/>
      <c r="AD458" s="213"/>
      <c r="AE458" s="340" t="s">
        <v>597</v>
      </c>
      <c r="AF458" s="207"/>
      <c r="AG458" s="207"/>
      <c r="AH458" s="207"/>
      <c r="AI458" s="340" t="s">
        <v>597</v>
      </c>
      <c r="AJ458" s="207"/>
      <c r="AK458" s="207"/>
      <c r="AL458" s="207"/>
      <c r="AM458" s="340" t="s">
        <v>597</v>
      </c>
      <c r="AN458" s="207"/>
      <c r="AO458" s="207"/>
      <c r="AP458" s="341"/>
      <c r="AQ458" s="340" t="s">
        <v>597</v>
      </c>
      <c r="AR458" s="207"/>
      <c r="AS458" s="207"/>
      <c r="AT458" s="341"/>
      <c r="AU458" s="207" t="s">
        <v>597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597</v>
      </c>
      <c r="AC459" s="205"/>
      <c r="AD459" s="205"/>
      <c r="AE459" s="340" t="s">
        <v>597</v>
      </c>
      <c r="AF459" s="207"/>
      <c r="AG459" s="207"/>
      <c r="AH459" s="341"/>
      <c r="AI459" s="340" t="s">
        <v>597</v>
      </c>
      <c r="AJ459" s="207"/>
      <c r="AK459" s="207"/>
      <c r="AL459" s="207"/>
      <c r="AM459" s="340" t="s">
        <v>597</v>
      </c>
      <c r="AN459" s="207"/>
      <c r="AO459" s="207"/>
      <c r="AP459" s="341"/>
      <c r="AQ459" s="340" t="s">
        <v>597</v>
      </c>
      <c r="AR459" s="207"/>
      <c r="AS459" s="207"/>
      <c r="AT459" s="341"/>
      <c r="AU459" s="207" t="s">
        <v>597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597</v>
      </c>
      <c r="AF460" s="207"/>
      <c r="AG460" s="207"/>
      <c r="AH460" s="341"/>
      <c r="AI460" s="340" t="s">
        <v>597</v>
      </c>
      <c r="AJ460" s="207"/>
      <c r="AK460" s="207"/>
      <c r="AL460" s="207"/>
      <c r="AM460" s="340" t="s">
        <v>597</v>
      </c>
      <c r="AN460" s="207"/>
      <c r="AO460" s="207"/>
      <c r="AP460" s="341"/>
      <c r="AQ460" s="340" t="s">
        <v>597</v>
      </c>
      <c r="AR460" s="207"/>
      <c r="AS460" s="207"/>
      <c r="AT460" s="341"/>
      <c r="AU460" s="207" t="s">
        <v>597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76.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120"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634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601</v>
      </c>
      <c r="AE705" s="715"/>
      <c r="AF705" s="715"/>
      <c r="AG705" s="125" t="s">
        <v>597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85.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573</v>
      </c>
      <c r="AE708" s="605"/>
      <c r="AF708" s="605"/>
      <c r="AG708" s="742" t="s">
        <v>603</v>
      </c>
      <c r="AH708" s="743"/>
      <c r="AI708" s="743"/>
      <c r="AJ708" s="743"/>
      <c r="AK708" s="743"/>
      <c r="AL708" s="743"/>
      <c r="AM708" s="743"/>
      <c r="AN708" s="743"/>
      <c r="AO708" s="743"/>
      <c r="AP708" s="743"/>
      <c r="AQ708" s="743"/>
      <c r="AR708" s="743"/>
      <c r="AS708" s="743"/>
      <c r="AT708" s="743"/>
      <c r="AU708" s="743"/>
      <c r="AV708" s="743"/>
      <c r="AW708" s="743"/>
      <c r="AX708" s="744"/>
    </row>
    <row r="709" spans="1:50" ht="61.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601</v>
      </c>
      <c r="AE710" s="329"/>
      <c r="AF710" s="329"/>
      <c r="AG710" s="101" t="s">
        <v>597</v>
      </c>
      <c r="AH710" s="102"/>
      <c r="AI710" s="102"/>
      <c r="AJ710" s="102"/>
      <c r="AK710" s="102"/>
      <c r="AL710" s="102"/>
      <c r="AM710" s="102"/>
      <c r="AN710" s="102"/>
      <c r="AO710" s="102"/>
      <c r="AP710" s="102"/>
      <c r="AQ710" s="102"/>
      <c r="AR710" s="102"/>
      <c r="AS710" s="102"/>
      <c r="AT710" s="102"/>
      <c r="AU710" s="102"/>
      <c r="AV710" s="102"/>
      <c r="AW710" s="102"/>
      <c r="AX710" s="103"/>
    </row>
    <row r="711" spans="1:50" ht="61.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601</v>
      </c>
      <c r="AE712" s="783"/>
      <c r="AF712" s="783"/>
      <c r="AG712" s="810" t="s">
        <v>597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471</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8" t="s">
        <v>601</v>
      </c>
      <c r="AE713" s="329"/>
      <c r="AF713" s="663"/>
      <c r="AG713" s="101" t="s">
        <v>597</v>
      </c>
      <c r="AH713" s="102"/>
      <c r="AI713" s="102"/>
      <c r="AJ713" s="102"/>
      <c r="AK713" s="102"/>
      <c r="AL713" s="102"/>
      <c r="AM713" s="102"/>
      <c r="AN713" s="102"/>
      <c r="AO713" s="102"/>
      <c r="AP713" s="102"/>
      <c r="AQ713" s="102"/>
      <c r="AR713" s="102"/>
      <c r="AS713" s="102"/>
      <c r="AT713" s="102"/>
      <c r="AU713" s="102"/>
      <c r="AV713" s="102"/>
      <c r="AW713" s="102"/>
      <c r="AX713" s="103"/>
    </row>
    <row r="714" spans="1:50" ht="48"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606</v>
      </c>
      <c r="AH714" s="737"/>
      <c r="AI714" s="737"/>
      <c r="AJ714" s="737"/>
      <c r="AK714" s="737"/>
      <c r="AL714" s="737"/>
      <c r="AM714" s="737"/>
      <c r="AN714" s="737"/>
      <c r="AO714" s="737"/>
      <c r="AP714" s="737"/>
      <c r="AQ714" s="737"/>
      <c r="AR714" s="737"/>
      <c r="AS714" s="737"/>
      <c r="AT714" s="737"/>
      <c r="AU714" s="737"/>
      <c r="AV714" s="737"/>
      <c r="AW714" s="737"/>
      <c r="AX714" s="738"/>
    </row>
    <row r="715" spans="1:50" ht="48"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635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601</v>
      </c>
      <c r="AE716" s="627"/>
      <c r="AF716" s="627"/>
      <c r="AG716" s="101" t="s">
        <v>597</v>
      </c>
      <c r="AH716" s="102"/>
      <c r="AI716" s="102"/>
      <c r="AJ716" s="102"/>
      <c r="AK716" s="102"/>
      <c r="AL716" s="102"/>
      <c r="AM716" s="102"/>
      <c r="AN716" s="102"/>
      <c r="AO716" s="102"/>
      <c r="AP716" s="102"/>
      <c r="AQ716" s="102"/>
      <c r="AR716" s="102"/>
      <c r="AS716" s="102"/>
      <c r="AT716" s="102"/>
      <c r="AU716" s="102"/>
      <c r="AV716" s="102"/>
      <c r="AW716" s="102"/>
      <c r="AX716" s="103"/>
    </row>
    <row r="717" spans="1:50" ht="57.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607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601</v>
      </c>
      <c r="AE718" s="329"/>
      <c r="AF718" s="329"/>
      <c r="AG718" s="127" t="s">
        <v>597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601</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09.5" customHeight="1" thickBot="1" x14ac:dyDescent="0.2">
      <c r="A735" s="790" t="s">
        <v>638</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548</v>
      </c>
      <c r="B737" s="210"/>
      <c r="C737" s="210"/>
      <c r="D737" s="211"/>
      <c r="E737" s="990" t="s">
        <v>610</v>
      </c>
      <c r="F737" s="990"/>
      <c r="G737" s="990"/>
      <c r="H737" s="990"/>
      <c r="I737" s="990"/>
      <c r="J737" s="990"/>
      <c r="K737" s="990"/>
      <c r="L737" s="990"/>
      <c r="M737" s="990"/>
      <c r="N737" s="365" t="s">
        <v>541</v>
      </c>
      <c r="O737" s="365"/>
      <c r="P737" s="365"/>
      <c r="Q737" s="365"/>
      <c r="R737" s="990" t="s">
        <v>611</v>
      </c>
      <c r="S737" s="990"/>
      <c r="T737" s="990"/>
      <c r="U737" s="990"/>
      <c r="V737" s="990"/>
      <c r="W737" s="990"/>
      <c r="X737" s="990"/>
      <c r="Y737" s="990"/>
      <c r="Z737" s="990"/>
      <c r="AA737" s="365" t="s">
        <v>540</v>
      </c>
      <c r="AB737" s="365"/>
      <c r="AC737" s="365"/>
      <c r="AD737" s="365"/>
      <c r="AE737" s="990" t="s">
        <v>612</v>
      </c>
      <c r="AF737" s="990"/>
      <c r="AG737" s="990"/>
      <c r="AH737" s="990"/>
      <c r="AI737" s="990"/>
      <c r="AJ737" s="990"/>
      <c r="AK737" s="990"/>
      <c r="AL737" s="990"/>
      <c r="AM737" s="990"/>
      <c r="AN737" s="365" t="s">
        <v>539</v>
      </c>
      <c r="AO737" s="365"/>
      <c r="AP737" s="365"/>
      <c r="AQ737" s="365"/>
      <c r="AR737" s="981" t="s">
        <v>608</v>
      </c>
      <c r="AS737" s="982"/>
      <c r="AT737" s="982"/>
      <c r="AU737" s="982"/>
      <c r="AV737" s="982"/>
      <c r="AW737" s="982"/>
      <c r="AX737" s="983"/>
      <c r="AY737" s="89"/>
      <c r="AZ737" s="89"/>
    </row>
    <row r="738" spans="1:52" ht="24.75" customHeight="1" x14ac:dyDescent="0.15">
      <c r="A738" s="991" t="s">
        <v>538</v>
      </c>
      <c r="B738" s="210"/>
      <c r="C738" s="210"/>
      <c r="D738" s="211"/>
      <c r="E738" s="990" t="s">
        <v>613</v>
      </c>
      <c r="F738" s="990"/>
      <c r="G738" s="990"/>
      <c r="H738" s="990"/>
      <c r="I738" s="990"/>
      <c r="J738" s="990"/>
      <c r="K738" s="990"/>
      <c r="L738" s="990"/>
      <c r="M738" s="990"/>
      <c r="N738" s="365" t="s">
        <v>537</v>
      </c>
      <c r="O738" s="365"/>
      <c r="P738" s="365"/>
      <c r="Q738" s="365"/>
      <c r="R738" s="990" t="s">
        <v>614</v>
      </c>
      <c r="S738" s="990"/>
      <c r="T738" s="990"/>
      <c r="U738" s="990"/>
      <c r="V738" s="990"/>
      <c r="W738" s="990"/>
      <c r="X738" s="990"/>
      <c r="Y738" s="990"/>
      <c r="Z738" s="990"/>
      <c r="AA738" s="365" t="s">
        <v>536</v>
      </c>
      <c r="AB738" s="365"/>
      <c r="AC738" s="365"/>
      <c r="AD738" s="365"/>
      <c r="AE738" s="990" t="s">
        <v>615</v>
      </c>
      <c r="AF738" s="990"/>
      <c r="AG738" s="990"/>
      <c r="AH738" s="990"/>
      <c r="AI738" s="990"/>
      <c r="AJ738" s="990"/>
      <c r="AK738" s="990"/>
      <c r="AL738" s="990"/>
      <c r="AM738" s="990"/>
      <c r="AN738" s="365" t="s">
        <v>532</v>
      </c>
      <c r="AO738" s="365"/>
      <c r="AP738" s="365"/>
      <c r="AQ738" s="365"/>
      <c r="AR738" s="981" t="s">
        <v>609</v>
      </c>
      <c r="AS738" s="982"/>
      <c r="AT738" s="982"/>
      <c r="AU738" s="982"/>
      <c r="AV738" s="982"/>
      <c r="AW738" s="982"/>
      <c r="AX738" s="983"/>
    </row>
    <row r="739" spans="1:52" ht="24.75" customHeight="1" thickBot="1" x14ac:dyDescent="0.2">
      <c r="A739" s="992" t="s">
        <v>528</v>
      </c>
      <c r="B739" s="993"/>
      <c r="C739" s="993"/>
      <c r="D739" s="994"/>
      <c r="E739" s="995" t="s">
        <v>568</v>
      </c>
      <c r="F739" s="985"/>
      <c r="G739" s="985"/>
      <c r="H739" s="93" t="str">
        <f>IF(E739="", "", "(")</f>
        <v>(</v>
      </c>
      <c r="I739" s="985"/>
      <c r="J739" s="985"/>
      <c r="K739" s="93" t="str">
        <f>IF(OR(I739="　", I739=""), "", "-")</f>
        <v/>
      </c>
      <c r="L739" s="986">
        <v>189</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616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617</v>
      </c>
      <c r="H781" s="671"/>
      <c r="I781" s="671"/>
      <c r="J781" s="671"/>
      <c r="K781" s="672"/>
      <c r="L781" s="664" t="s">
        <v>621</v>
      </c>
      <c r="M781" s="665"/>
      <c r="N781" s="665"/>
      <c r="O781" s="665"/>
      <c r="P781" s="665"/>
      <c r="Q781" s="665"/>
      <c r="R781" s="665"/>
      <c r="S781" s="665"/>
      <c r="T781" s="665"/>
      <c r="U781" s="665"/>
      <c r="V781" s="665"/>
      <c r="W781" s="665"/>
      <c r="X781" s="666"/>
      <c r="Y781" s="388">
        <v>387</v>
      </c>
      <c r="Z781" s="389"/>
      <c r="AA781" s="389"/>
      <c r="AB781" s="805"/>
      <c r="AC781" s="670" t="s">
        <v>578</v>
      </c>
      <c r="AD781" s="671"/>
      <c r="AE781" s="671"/>
      <c r="AF781" s="671"/>
      <c r="AG781" s="672"/>
      <c r="AH781" s="664" t="s">
        <v>578</v>
      </c>
      <c r="AI781" s="665"/>
      <c r="AJ781" s="665"/>
      <c r="AK781" s="665"/>
      <c r="AL781" s="665"/>
      <c r="AM781" s="665"/>
      <c r="AN781" s="665"/>
      <c r="AO781" s="665"/>
      <c r="AP781" s="665"/>
      <c r="AQ781" s="665"/>
      <c r="AR781" s="665"/>
      <c r="AS781" s="665"/>
      <c r="AT781" s="666"/>
      <c r="AU781" s="388" t="s">
        <v>578</v>
      </c>
      <c r="AV781" s="389"/>
      <c r="AW781" s="389"/>
      <c r="AX781" s="390"/>
    </row>
    <row r="782" spans="1:50" ht="24.75" customHeight="1" x14ac:dyDescent="0.15">
      <c r="A782" s="631"/>
      <c r="B782" s="632"/>
      <c r="C782" s="632"/>
      <c r="D782" s="632"/>
      <c r="E782" s="632"/>
      <c r="F782" s="633"/>
      <c r="G782" s="606" t="s">
        <v>630</v>
      </c>
      <c r="H782" s="607"/>
      <c r="I782" s="607"/>
      <c r="J782" s="607"/>
      <c r="K782" s="608"/>
      <c r="L782" s="598" t="s">
        <v>622</v>
      </c>
      <c r="M782" s="599"/>
      <c r="N782" s="599"/>
      <c r="O782" s="599"/>
      <c r="P782" s="599"/>
      <c r="Q782" s="599"/>
      <c r="R782" s="599"/>
      <c r="S782" s="599"/>
      <c r="T782" s="599"/>
      <c r="U782" s="599"/>
      <c r="V782" s="599"/>
      <c r="W782" s="599"/>
      <c r="X782" s="600"/>
      <c r="Y782" s="601">
        <v>138</v>
      </c>
      <c r="Z782" s="602"/>
      <c r="AA782" s="602"/>
      <c r="AB782" s="612"/>
      <c r="AC782" s="606" t="s">
        <v>578</v>
      </c>
      <c r="AD782" s="607"/>
      <c r="AE782" s="607"/>
      <c r="AF782" s="607"/>
      <c r="AG782" s="608"/>
      <c r="AH782" s="598" t="s">
        <v>578</v>
      </c>
      <c r="AI782" s="599"/>
      <c r="AJ782" s="599"/>
      <c r="AK782" s="599"/>
      <c r="AL782" s="599"/>
      <c r="AM782" s="599"/>
      <c r="AN782" s="599"/>
      <c r="AO782" s="599"/>
      <c r="AP782" s="599"/>
      <c r="AQ782" s="599"/>
      <c r="AR782" s="599"/>
      <c r="AS782" s="599"/>
      <c r="AT782" s="600"/>
      <c r="AU782" s="601" t="s">
        <v>578</v>
      </c>
      <c r="AV782" s="602"/>
      <c r="AW782" s="602"/>
      <c r="AX782" s="603"/>
    </row>
    <row r="783" spans="1:50" ht="24.75" customHeight="1" x14ac:dyDescent="0.15">
      <c r="A783" s="631"/>
      <c r="B783" s="632"/>
      <c r="C783" s="632"/>
      <c r="D783" s="632"/>
      <c r="E783" s="632"/>
      <c r="F783" s="633"/>
      <c r="G783" s="606" t="s">
        <v>618</v>
      </c>
      <c r="H783" s="607"/>
      <c r="I783" s="607"/>
      <c r="J783" s="607"/>
      <c r="K783" s="608"/>
      <c r="L783" s="598" t="s">
        <v>623</v>
      </c>
      <c r="M783" s="599"/>
      <c r="N783" s="599"/>
      <c r="O783" s="599"/>
      <c r="P783" s="599"/>
      <c r="Q783" s="599"/>
      <c r="R783" s="599"/>
      <c r="S783" s="599"/>
      <c r="T783" s="599"/>
      <c r="U783" s="599"/>
      <c r="V783" s="599"/>
      <c r="W783" s="599"/>
      <c r="X783" s="600"/>
      <c r="Y783" s="601">
        <v>25</v>
      </c>
      <c r="Z783" s="602"/>
      <c r="AA783" s="602"/>
      <c r="AB783" s="612"/>
      <c r="AC783" s="606" t="s">
        <v>578</v>
      </c>
      <c r="AD783" s="607"/>
      <c r="AE783" s="607"/>
      <c r="AF783" s="607"/>
      <c r="AG783" s="608"/>
      <c r="AH783" s="598" t="s">
        <v>578</v>
      </c>
      <c r="AI783" s="599"/>
      <c r="AJ783" s="599"/>
      <c r="AK783" s="599"/>
      <c r="AL783" s="599"/>
      <c r="AM783" s="599"/>
      <c r="AN783" s="599"/>
      <c r="AO783" s="599"/>
      <c r="AP783" s="599"/>
      <c r="AQ783" s="599"/>
      <c r="AR783" s="599"/>
      <c r="AS783" s="599"/>
      <c r="AT783" s="600"/>
      <c r="AU783" s="601" t="s">
        <v>578</v>
      </c>
      <c r="AV783" s="602"/>
      <c r="AW783" s="602"/>
      <c r="AX783" s="603"/>
    </row>
    <row r="784" spans="1:50" ht="24.75" customHeight="1" x14ac:dyDescent="0.15">
      <c r="A784" s="631"/>
      <c r="B784" s="632"/>
      <c r="C784" s="632"/>
      <c r="D784" s="632"/>
      <c r="E784" s="632"/>
      <c r="F784" s="633"/>
      <c r="G784" s="606" t="s">
        <v>619</v>
      </c>
      <c r="H784" s="607"/>
      <c r="I784" s="607"/>
      <c r="J784" s="607"/>
      <c r="K784" s="608"/>
      <c r="L784" s="598" t="s">
        <v>624</v>
      </c>
      <c r="M784" s="599"/>
      <c r="N784" s="599"/>
      <c r="O784" s="599"/>
      <c r="P784" s="599"/>
      <c r="Q784" s="599"/>
      <c r="R784" s="599"/>
      <c r="S784" s="599"/>
      <c r="T784" s="599"/>
      <c r="U784" s="599"/>
      <c r="V784" s="599"/>
      <c r="W784" s="599"/>
      <c r="X784" s="600"/>
      <c r="Y784" s="601">
        <v>11</v>
      </c>
      <c r="Z784" s="602"/>
      <c r="AA784" s="602"/>
      <c r="AB784" s="612"/>
      <c r="AC784" s="606" t="s">
        <v>578</v>
      </c>
      <c r="AD784" s="607"/>
      <c r="AE784" s="607"/>
      <c r="AF784" s="607"/>
      <c r="AG784" s="608"/>
      <c r="AH784" s="598" t="s">
        <v>578</v>
      </c>
      <c r="AI784" s="599"/>
      <c r="AJ784" s="599"/>
      <c r="AK784" s="599"/>
      <c r="AL784" s="599"/>
      <c r="AM784" s="599"/>
      <c r="AN784" s="599"/>
      <c r="AO784" s="599"/>
      <c r="AP784" s="599"/>
      <c r="AQ784" s="599"/>
      <c r="AR784" s="599"/>
      <c r="AS784" s="599"/>
      <c r="AT784" s="600"/>
      <c r="AU784" s="601" t="s">
        <v>578</v>
      </c>
      <c r="AV784" s="602"/>
      <c r="AW784" s="602"/>
      <c r="AX784" s="603"/>
    </row>
    <row r="785" spans="1:50" ht="24.75" customHeight="1" x14ac:dyDescent="0.15">
      <c r="A785" s="631"/>
      <c r="B785" s="632"/>
      <c r="C785" s="632"/>
      <c r="D785" s="632"/>
      <c r="E785" s="632"/>
      <c r="F785" s="633"/>
      <c r="G785" s="606" t="s">
        <v>620</v>
      </c>
      <c r="H785" s="607"/>
      <c r="I785" s="607"/>
      <c r="J785" s="607"/>
      <c r="K785" s="608"/>
      <c r="L785" s="598" t="s">
        <v>625</v>
      </c>
      <c r="M785" s="599"/>
      <c r="N785" s="599"/>
      <c r="O785" s="599"/>
      <c r="P785" s="599"/>
      <c r="Q785" s="599"/>
      <c r="R785" s="599"/>
      <c r="S785" s="599"/>
      <c r="T785" s="599"/>
      <c r="U785" s="599"/>
      <c r="V785" s="599"/>
      <c r="W785" s="599"/>
      <c r="X785" s="600"/>
      <c r="Y785" s="601">
        <v>7</v>
      </c>
      <c r="Z785" s="602"/>
      <c r="AA785" s="602"/>
      <c r="AB785" s="612"/>
      <c r="AC785" s="606" t="s">
        <v>578</v>
      </c>
      <c r="AD785" s="607"/>
      <c r="AE785" s="607"/>
      <c r="AF785" s="607"/>
      <c r="AG785" s="608"/>
      <c r="AH785" s="598" t="s">
        <v>578</v>
      </c>
      <c r="AI785" s="599"/>
      <c r="AJ785" s="599"/>
      <c r="AK785" s="599"/>
      <c r="AL785" s="599"/>
      <c r="AM785" s="599"/>
      <c r="AN785" s="599"/>
      <c r="AO785" s="599"/>
      <c r="AP785" s="599"/>
      <c r="AQ785" s="599"/>
      <c r="AR785" s="599"/>
      <c r="AS785" s="599"/>
      <c r="AT785" s="600"/>
      <c r="AU785" s="601" t="s">
        <v>578</v>
      </c>
      <c r="AV785" s="602"/>
      <c r="AW785" s="602"/>
      <c r="AX785" s="603"/>
    </row>
    <row r="786" spans="1:50" ht="24.75" customHeight="1" x14ac:dyDescent="0.15">
      <c r="A786" s="631"/>
      <c r="B786" s="632"/>
      <c r="C786" s="632"/>
      <c r="D786" s="632"/>
      <c r="E786" s="632"/>
      <c r="F786" s="633"/>
      <c r="G786" s="606" t="s">
        <v>578</v>
      </c>
      <c r="H786" s="607"/>
      <c r="I786" s="607"/>
      <c r="J786" s="607"/>
      <c r="K786" s="608"/>
      <c r="L786" s="598" t="s">
        <v>578</v>
      </c>
      <c r="M786" s="599"/>
      <c r="N786" s="599"/>
      <c r="O786" s="599"/>
      <c r="P786" s="599"/>
      <c r="Q786" s="599"/>
      <c r="R786" s="599"/>
      <c r="S786" s="599"/>
      <c r="T786" s="599"/>
      <c r="U786" s="599"/>
      <c r="V786" s="599"/>
      <c r="W786" s="599"/>
      <c r="X786" s="600"/>
      <c r="Y786" s="601" t="s">
        <v>626</v>
      </c>
      <c r="Z786" s="602"/>
      <c r="AA786" s="602"/>
      <c r="AB786" s="612"/>
      <c r="AC786" s="606" t="s">
        <v>578</v>
      </c>
      <c r="AD786" s="607"/>
      <c r="AE786" s="607"/>
      <c r="AF786" s="607"/>
      <c r="AG786" s="608"/>
      <c r="AH786" s="598" t="s">
        <v>578</v>
      </c>
      <c r="AI786" s="599"/>
      <c r="AJ786" s="599"/>
      <c r="AK786" s="599"/>
      <c r="AL786" s="599"/>
      <c r="AM786" s="599"/>
      <c r="AN786" s="599"/>
      <c r="AO786" s="599"/>
      <c r="AP786" s="599"/>
      <c r="AQ786" s="599"/>
      <c r="AR786" s="599"/>
      <c r="AS786" s="599"/>
      <c r="AT786" s="600"/>
      <c r="AU786" s="601" t="s">
        <v>578</v>
      </c>
      <c r="AV786" s="602"/>
      <c r="AW786" s="602"/>
      <c r="AX786" s="603"/>
    </row>
    <row r="787" spans="1:50" ht="24.75" customHeight="1" x14ac:dyDescent="0.15">
      <c r="A787" s="631"/>
      <c r="B787" s="632"/>
      <c r="C787" s="632"/>
      <c r="D787" s="632"/>
      <c r="E787" s="632"/>
      <c r="F787" s="633"/>
      <c r="G787" s="606" t="s">
        <v>578</v>
      </c>
      <c r="H787" s="607"/>
      <c r="I787" s="607"/>
      <c r="J787" s="607"/>
      <c r="K787" s="608"/>
      <c r="L787" s="598" t="s">
        <v>578</v>
      </c>
      <c r="M787" s="599"/>
      <c r="N787" s="599"/>
      <c r="O787" s="599"/>
      <c r="P787" s="599"/>
      <c r="Q787" s="599"/>
      <c r="R787" s="599"/>
      <c r="S787" s="599"/>
      <c r="T787" s="599"/>
      <c r="U787" s="599"/>
      <c r="V787" s="599"/>
      <c r="W787" s="599"/>
      <c r="X787" s="600"/>
      <c r="Y787" s="601" t="s">
        <v>626</v>
      </c>
      <c r="Z787" s="602"/>
      <c r="AA787" s="602"/>
      <c r="AB787" s="612"/>
      <c r="AC787" s="606" t="s">
        <v>578</v>
      </c>
      <c r="AD787" s="607"/>
      <c r="AE787" s="607"/>
      <c r="AF787" s="607"/>
      <c r="AG787" s="608"/>
      <c r="AH787" s="598" t="s">
        <v>578</v>
      </c>
      <c r="AI787" s="599"/>
      <c r="AJ787" s="599"/>
      <c r="AK787" s="599"/>
      <c r="AL787" s="599"/>
      <c r="AM787" s="599"/>
      <c r="AN787" s="599"/>
      <c r="AO787" s="599"/>
      <c r="AP787" s="599"/>
      <c r="AQ787" s="599"/>
      <c r="AR787" s="599"/>
      <c r="AS787" s="599"/>
      <c r="AT787" s="600"/>
      <c r="AU787" s="601" t="s">
        <v>578</v>
      </c>
      <c r="AV787" s="602"/>
      <c r="AW787" s="602"/>
      <c r="AX787" s="603"/>
    </row>
    <row r="788" spans="1:50" ht="24.75" customHeight="1" x14ac:dyDescent="0.15">
      <c r="A788" s="631"/>
      <c r="B788" s="632"/>
      <c r="C788" s="632"/>
      <c r="D788" s="632"/>
      <c r="E788" s="632"/>
      <c r="F788" s="633"/>
      <c r="G788" s="606" t="s">
        <v>578</v>
      </c>
      <c r="H788" s="607"/>
      <c r="I788" s="607"/>
      <c r="J788" s="607"/>
      <c r="K788" s="608"/>
      <c r="L788" s="598" t="s">
        <v>578</v>
      </c>
      <c r="M788" s="599"/>
      <c r="N788" s="599"/>
      <c r="O788" s="599"/>
      <c r="P788" s="599"/>
      <c r="Q788" s="599"/>
      <c r="R788" s="599"/>
      <c r="S788" s="599"/>
      <c r="T788" s="599"/>
      <c r="U788" s="599"/>
      <c r="V788" s="599"/>
      <c r="W788" s="599"/>
      <c r="X788" s="600"/>
      <c r="Y788" s="601" t="s">
        <v>626</v>
      </c>
      <c r="Z788" s="602"/>
      <c r="AA788" s="602"/>
      <c r="AB788" s="612"/>
      <c r="AC788" s="606" t="s">
        <v>578</v>
      </c>
      <c r="AD788" s="607"/>
      <c r="AE788" s="607"/>
      <c r="AF788" s="607"/>
      <c r="AG788" s="608"/>
      <c r="AH788" s="598" t="s">
        <v>578</v>
      </c>
      <c r="AI788" s="599"/>
      <c r="AJ788" s="599"/>
      <c r="AK788" s="599"/>
      <c r="AL788" s="599"/>
      <c r="AM788" s="599"/>
      <c r="AN788" s="599"/>
      <c r="AO788" s="599"/>
      <c r="AP788" s="599"/>
      <c r="AQ788" s="599"/>
      <c r="AR788" s="599"/>
      <c r="AS788" s="599"/>
      <c r="AT788" s="600"/>
      <c r="AU788" s="601" t="s">
        <v>578</v>
      </c>
      <c r="AV788" s="602"/>
      <c r="AW788" s="602"/>
      <c r="AX788" s="603"/>
    </row>
    <row r="789" spans="1:50" ht="24.75" customHeight="1" x14ac:dyDescent="0.15">
      <c r="A789" s="631"/>
      <c r="B789" s="632"/>
      <c r="C789" s="632"/>
      <c r="D789" s="632"/>
      <c r="E789" s="632"/>
      <c r="F789" s="633"/>
      <c r="G789" s="606" t="s">
        <v>578</v>
      </c>
      <c r="H789" s="607"/>
      <c r="I789" s="607"/>
      <c r="J789" s="607"/>
      <c r="K789" s="608"/>
      <c r="L789" s="598" t="s">
        <v>578</v>
      </c>
      <c r="M789" s="599"/>
      <c r="N789" s="599"/>
      <c r="O789" s="599"/>
      <c r="P789" s="599"/>
      <c r="Q789" s="599"/>
      <c r="R789" s="599"/>
      <c r="S789" s="599"/>
      <c r="T789" s="599"/>
      <c r="U789" s="599"/>
      <c r="V789" s="599"/>
      <c r="W789" s="599"/>
      <c r="X789" s="600"/>
      <c r="Y789" s="601" t="s">
        <v>626</v>
      </c>
      <c r="Z789" s="602"/>
      <c r="AA789" s="602"/>
      <c r="AB789" s="612"/>
      <c r="AC789" s="606" t="s">
        <v>578</v>
      </c>
      <c r="AD789" s="607"/>
      <c r="AE789" s="607"/>
      <c r="AF789" s="607"/>
      <c r="AG789" s="608"/>
      <c r="AH789" s="598" t="s">
        <v>578</v>
      </c>
      <c r="AI789" s="599"/>
      <c r="AJ789" s="599"/>
      <c r="AK789" s="599"/>
      <c r="AL789" s="599"/>
      <c r="AM789" s="599"/>
      <c r="AN789" s="599"/>
      <c r="AO789" s="599"/>
      <c r="AP789" s="599"/>
      <c r="AQ789" s="599"/>
      <c r="AR789" s="599"/>
      <c r="AS789" s="599"/>
      <c r="AT789" s="600"/>
      <c r="AU789" s="601" t="s">
        <v>578</v>
      </c>
      <c r="AV789" s="602"/>
      <c r="AW789" s="602"/>
      <c r="AX789" s="603"/>
    </row>
    <row r="790" spans="1:50" ht="24.75" customHeight="1" x14ac:dyDescent="0.15">
      <c r="A790" s="631"/>
      <c r="B790" s="632"/>
      <c r="C790" s="632"/>
      <c r="D790" s="632"/>
      <c r="E790" s="632"/>
      <c r="F790" s="633"/>
      <c r="G790" s="606" t="s">
        <v>578</v>
      </c>
      <c r="H790" s="607"/>
      <c r="I790" s="607"/>
      <c r="J790" s="607"/>
      <c r="K790" s="608"/>
      <c r="L790" s="598" t="s">
        <v>578</v>
      </c>
      <c r="M790" s="599"/>
      <c r="N790" s="599"/>
      <c r="O790" s="599"/>
      <c r="P790" s="599"/>
      <c r="Q790" s="599"/>
      <c r="R790" s="599"/>
      <c r="S790" s="599"/>
      <c r="T790" s="599"/>
      <c r="U790" s="599"/>
      <c r="V790" s="599"/>
      <c r="W790" s="599"/>
      <c r="X790" s="600"/>
      <c r="Y790" s="601" t="s">
        <v>626</v>
      </c>
      <c r="Z790" s="602"/>
      <c r="AA790" s="602"/>
      <c r="AB790" s="612"/>
      <c r="AC790" s="606" t="s">
        <v>578</v>
      </c>
      <c r="AD790" s="607"/>
      <c r="AE790" s="607"/>
      <c r="AF790" s="607"/>
      <c r="AG790" s="608"/>
      <c r="AH790" s="598" t="s">
        <v>578</v>
      </c>
      <c r="AI790" s="599"/>
      <c r="AJ790" s="599"/>
      <c r="AK790" s="599"/>
      <c r="AL790" s="599"/>
      <c r="AM790" s="599"/>
      <c r="AN790" s="599"/>
      <c r="AO790" s="599"/>
      <c r="AP790" s="599"/>
      <c r="AQ790" s="599"/>
      <c r="AR790" s="599"/>
      <c r="AS790" s="599"/>
      <c r="AT790" s="600"/>
      <c r="AU790" s="601" t="s">
        <v>578</v>
      </c>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568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60.75" customHeight="1" x14ac:dyDescent="0.15">
      <c r="A837" s="376">
        <v>1</v>
      </c>
      <c r="B837" s="376">
        <v>1</v>
      </c>
      <c r="C837" s="347" t="s">
        <v>627</v>
      </c>
      <c r="D837" s="347"/>
      <c r="E837" s="347"/>
      <c r="F837" s="347"/>
      <c r="G837" s="347"/>
      <c r="H837" s="347"/>
      <c r="I837" s="347"/>
      <c r="J837" s="348">
        <v>9010005018697</v>
      </c>
      <c r="K837" s="349"/>
      <c r="L837" s="349"/>
      <c r="M837" s="349"/>
      <c r="N837" s="349"/>
      <c r="O837" s="349"/>
      <c r="P837" s="350" t="s">
        <v>628</v>
      </c>
      <c r="Q837" s="350"/>
      <c r="R837" s="350"/>
      <c r="S837" s="350"/>
      <c r="T837" s="350"/>
      <c r="U837" s="350"/>
      <c r="V837" s="350"/>
      <c r="W837" s="350"/>
      <c r="X837" s="350"/>
      <c r="Y837" s="351">
        <v>568</v>
      </c>
      <c r="Z837" s="352"/>
      <c r="AA837" s="352"/>
      <c r="AB837" s="353"/>
      <c r="AC837" s="363" t="s">
        <v>629</v>
      </c>
      <c r="AD837" s="371"/>
      <c r="AE837" s="371"/>
      <c r="AF837" s="371"/>
      <c r="AG837" s="371"/>
      <c r="AH837" s="372" t="s">
        <v>626</v>
      </c>
      <c r="AI837" s="373"/>
      <c r="AJ837" s="373"/>
      <c r="AK837" s="373"/>
      <c r="AL837" s="357" t="s">
        <v>626</v>
      </c>
      <c r="AM837" s="358"/>
      <c r="AN837" s="358"/>
      <c r="AO837" s="359"/>
      <c r="AP837" s="360" t="s">
        <v>626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626</v>
      </c>
      <c r="F1102" s="375"/>
      <c r="G1102" s="375"/>
      <c r="H1102" s="375"/>
      <c r="I1102" s="375"/>
      <c r="J1102" s="348" t="s">
        <v>626</v>
      </c>
      <c r="K1102" s="349"/>
      <c r="L1102" s="349"/>
      <c r="M1102" s="349"/>
      <c r="N1102" s="349"/>
      <c r="O1102" s="349"/>
      <c r="P1102" s="362" t="s">
        <v>626</v>
      </c>
      <c r="Q1102" s="350"/>
      <c r="R1102" s="350"/>
      <c r="S1102" s="350"/>
      <c r="T1102" s="350"/>
      <c r="U1102" s="350"/>
      <c r="V1102" s="350"/>
      <c r="W1102" s="350"/>
      <c r="X1102" s="350"/>
      <c r="Y1102" s="351" t="s">
        <v>626</v>
      </c>
      <c r="Z1102" s="352"/>
      <c r="AA1102" s="352"/>
      <c r="AB1102" s="353"/>
      <c r="AC1102" s="354"/>
      <c r="AD1102" s="354"/>
      <c r="AE1102" s="354"/>
      <c r="AF1102" s="354"/>
      <c r="AG1102" s="354"/>
      <c r="AH1102" s="355" t="s">
        <v>626</v>
      </c>
      <c r="AI1102" s="356"/>
      <c r="AJ1102" s="356"/>
      <c r="AK1102" s="356"/>
      <c r="AL1102" s="357" t="s">
        <v>626</v>
      </c>
      <c r="AM1102" s="358"/>
      <c r="AN1102" s="358"/>
      <c r="AO1102" s="359"/>
      <c r="AP1102" s="360" t="s">
        <v>626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39:AO866">
    <cfRule type="expression" dxfId="2497" priority="6627">
      <formula>IF(AND(AL839&gt;=0, RIGHT(TEXT(AL839,"0.#"),1)&lt;&gt;"."),TRUE,FALSE)</formula>
    </cfRule>
    <cfRule type="expression" dxfId="2496" priority="6628">
      <formula>IF(AND(AL839&gt;=0, RIGHT(TEXT(AL839,"0.#"),1)="."),TRUE,FALSE)</formula>
    </cfRule>
    <cfRule type="expression" dxfId="2495" priority="6629">
      <formula>IF(AND(AL839&lt;0, RIGHT(TEXT(AL839,"0.#"),1)&lt;&gt;"."),TRUE,FALSE)</formula>
    </cfRule>
    <cfRule type="expression" dxfId="2494" priority="6630">
      <formula>IF(AND(AL839&lt;0, RIGHT(TEXT(AL839,"0.#"),1)="."),TRUE,FALSE)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39:Y866">
    <cfRule type="expression" dxfId="2423" priority="2955">
      <formula>IF(RIGHT(TEXT(Y839,"0.#"),1)=".",FALSE,TRUE)</formula>
    </cfRule>
    <cfRule type="expression" dxfId="2422" priority="2956">
      <formula>IF(RIGHT(TEXT(Y839,"0.#"),1)=".",TRUE,FALSE)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02:AO1131">
    <cfRule type="expression" dxfId="2393" priority="2861">
      <formula>IF(AND(AL1102&gt;=0, RIGHT(TEXT(AL1102,"0.#"),1)&lt;&gt;"."),TRUE,FALSE)</formula>
    </cfRule>
    <cfRule type="expression" dxfId="2392" priority="2862">
      <formula>IF(AND(AL1102&gt;=0, RIGHT(TEXT(AL1102,"0.#"),1)="."),TRUE,FALSE)</formula>
    </cfRule>
    <cfRule type="expression" dxfId="2391" priority="2863">
      <formula>IF(AND(AL1102&lt;0, RIGHT(TEXT(AL1102,"0.#"),1)&lt;&gt;"."),TRUE,FALSE)</formula>
    </cfRule>
    <cfRule type="expression" dxfId="2390" priority="2864">
      <formula>IF(AND(AL1102&lt;0, RIGHT(TEXT(AL1102,"0.#"),1)="."),TRUE,FALSE)</formula>
    </cfRule>
  </conditionalFormatting>
  <conditionalFormatting sqref="Y1102:Y1131">
    <cfRule type="expression" dxfId="2389" priority="2859">
      <formula>IF(RIGHT(TEXT(Y1102,"0.#"),1)=".",FALSE,TRUE)</formula>
    </cfRule>
    <cfRule type="expression" dxfId="2388" priority="2860">
      <formula>IF(RIGHT(TEXT(Y1102,"0.#"),1)=".",TRUE,FALSE)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37:AO838">
    <cfRule type="expression" dxfId="2379" priority="2813">
      <formula>IF(AND(AL837&gt;=0, RIGHT(TEXT(AL837,"0.#"),1)&lt;&gt;"."),TRUE,FALSE)</formula>
    </cfRule>
    <cfRule type="expression" dxfId="2378" priority="2814">
      <formula>IF(AND(AL837&gt;=0, RIGHT(TEXT(AL837,"0.#"),1)="."),TRUE,FALSE)</formula>
    </cfRule>
    <cfRule type="expression" dxfId="2377" priority="2815">
      <formula>IF(AND(AL837&lt;0, RIGHT(TEXT(AL837,"0.#"),1)&lt;&gt;"."),TRUE,FALSE)</formula>
    </cfRule>
    <cfRule type="expression" dxfId="2376" priority="2816">
      <formula>IF(AND(AL837&lt;0, RIGHT(TEXT(AL837,"0.#"),1)="."),TRUE,FALSE)</formula>
    </cfRule>
  </conditionalFormatting>
  <conditionalFormatting sqref="Y837:Y838">
    <cfRule type="expression" dxfId="2375" priority="2811">
      <formula>IF(RIGHT(TEXT(Y837,"0.#"),1)=".",FALSE,TRUE)</formula>
    </cfRule>
    <cfRule type="expression" dxfId="2374" priority="2812">
      <formula>IF(RIGHT(TEXT(Y837,"0.#"),1)=".",TRUE,FALSE)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72:Y899">
    <cfRule type="expression" dxfId="2057" priority="2071">
      <formula>IF(RIGHT(TEXT(Y872,"0.#"),1)=".",FALSE,TRUE)</formula>
    </cfRule>
    <cfRule type="expression" dxfId="2056" priority="2072">
      <formula>IF(RIGHT(TEXT(Y872,"0.#"),1)=".",TRUE,FALSE)</formula>
    </cfRule>
  </conditionalFormatting>
  <conditionalFormatting sqref="Y870:Y871">
    <cfRule type="expression" dxfId="2055" priority="2065">
      <formula>IF(RIGHT(TEXT(Y870,"0.#"),1)=".",FALSE,TRUE)</formula>
    </cfRule>
    <cfRule type="expression" dxfId="2054" priority="2066">
      <formula>IF(RIGHT(TEXT(Y870,"0.#"),1)=".",TRUE,FALSE)</formula>
    </cfRule>
  </conditionalFormatting>
  <conditionalFormatting sqref="Y905:Y932">
    <cfRule type="expression" dxfId="2053" priority="2059">
      <formula>IF(RIGHT(TEXT(Y905,"0.#"),1)=".",FALSE,TRUE)</formula>
    </cfRule>
    <cfRule type="expression" dxfId="2052" priority="2060">
      <formula>IF(RIGHT(TEXT(Y905,"0.#"),1)=".",TRUE,FALSE)</formula>
    </cfRule>
  </conditionalFormatting>
  <conditionalFormatting sqref="Y903:Y904">
    <cfRule type="expression" dxfId="2051" priority="2053">
      <formula>IF(RIGHT(TEXT(Y903,"0.#"),1)=".",FALSE,TRUE)</formula>
    </cfRule>
    <cfRule type="expression" dxfId="2050" priority="2054">
      <formula>IF(RIGHT(TEXT(Y903,"0.#"),1)=".",TRUE,FALSE)</formula>
    </cfRule>
  </conditionalFormatting>
  <conditionalFormatting sqref="Y938:Y965">
    <cfRule type="expression" dxfId="2049" priority="2047">
      <formula>IF(RIGHT(TEXT(Y938,"0.#"),1)=".",FALSE,TRUE)</formula>
    </cfRule>
    <cfRule type="expression" dxfId="2048" priority="2048">
      <formula>IF(RIGHT(TEXT(Y938,"0.#"),1)=".",TRUE,FALSE)</formula>
    </cfRule>
  </conditionalFormatting>
  <conditionalFormatting sqref="Y936:Y937">
    <cfRule type="expression" dxfId="2047" priority="2041">
      <formula>IF(RIGHT(TEXT(Y936,"0.#"),1)=".",FALSE,TRUE)</formula>
    </cfRule>
    <cfRule type="expression" dxfId="2046" priority="2042">
      <formula>IF(RIGHT(TEXT(Y936,"0.#"),1)=".",TRUE,FALSE)</formula>
    </cfRule>
  </conditionalFormatting>
  <conditionalFormatting sqref="Y971:Y998">
    <cfRule type="expression" dxfId="2045" priority="2035">
      <formula>IF(RIGHT(TEXT(Y971,"0.#"),1)=".",FALSE,TRUE)</formula>
    </cfRule>
    <cfRule type="expression" dxfId="2044" priority="2036">
      <formula>IF(RIGHT(TEXT(Y971,"0.#"),1)=".",TRUE,FALSE)</formula>
    </cfRule>
  </conditionalFormatting>
  <conditionalFormatting sqref="Y969:Y970">
    <cfRule type="expression" dxfId="2043" priority="2029">
      <formula>IF(RIGHT(TEXT(Y969,"0.#"),1)=".",FALSE,TRUE)</formula>
    </cfRule>
    <cfRule type="expression" dxfId="2042" priority="2030">
      <formula>IF(RIGHT(TEXT(Y969,"0.#"),1)=".",TRUE,FALSE)</formula>
    </cfRule>
  </conditionalFormatting>
  <conditionalFormatting sqref="Y1004:Y1031">
    <cfRule type="expression" dxfId="2041" priority="2023">
      <formula>IF(RIGHT(TEXT(Y1004,"0.#"),1)=".",FALSE,TRUE)</formula>
    </cfRule>
    <cfRule type="expression" dxfId="2040" priority="2024">
      <formula>IF(RIGHT(TEXT(Y1004,"0.#"),1)=".",TRUE,FALSE)</formula>
    </cfRule>
  </conditionalFormatting>
  <conditionalFormatting sqref="W23">
    <cfRule type="expression" dxfId="2039" priority="2307">
      <formula>IF(RIGHT(TEXT(W23,"0.#"),1)=".",FALSE,TRUE)</formula>
    </cfRule>
    <cfRule type="expression" dxfId="2038" priority="2308">
      <formula>IF(RIGHT(TEXT(W23,"0.#"),1)=".",TRUE,FALSE)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P23:V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6" orientation="portrait" cellComments="asDisplayed" r:id="rId1"/>
  <headerFooter differentFirst="1" alignWithMargins="0"/>
  <rowBreaks count="3" manualBreakCount="3">
    <brk id="114" max="49" man="1"/>
    <brk id="733"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t="s">
        <v>573</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交通安全対策</v>
      </c>
      <c r="F9" s="18" t="s">
        <v>423</v>
      </c>
      <c r="G9" s="17"/>
      <c r="H9" s="13" t="str">
        <f t="shared" si="1"/>
        <v/>
      </c>
      <c r="I9" s="13" t="str">
        <f t="shared" si="5"/>
        <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交通安全対策</v>
      </c>
      <c r="F10" s="18" t="s">
        <v>235</v>
      </c>
      <c r="G10" s="17"/>
      <c r="H10" s="13" t="str">
        <f t="shared" si="1"/>
        <v/>
      </c>
      <c r="I10" s="13" t="str">
        <f t="shared" si="5"/>
        <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t="s">
        <v>573</v>
      </c>
      <c r="C18" s="13" t="str">
        <f t="shared" si="0"/>
        <v>犯罪被害者等施策</v>
      </c>
      <c r="D18" s="13" t="str">
        <f t="shared" si="8"/>
        <v>交通安全対策、犯罪被害者等施策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交通安全対策、犯罪被害者等施策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交通安全対策、犯罪被害者等施策</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交通安全対策、犯罪被害者等施策</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交通安全対策、犯罪被害者等施策</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交通安全対策、犯罪被害者等施策</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交通安全対策、犯罪被害者等施策</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交通安全対策、犯罪被害者等施策</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交通安全対策、犯罪被害者等施策</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t="s">
        <v>573</v>
      </c>
      <c r="H34" s="13" t="str">
        <f t="shared" si="1"/>
        <v>自動車安全特別会計自動車事故対策勘定</v>
      </c>
      <c r="I34" s="13" t="str">
        <f t="shared" si="5"/>
        <v>自動車安全特別会計自動車事故対策勘定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自動車安全特別会計自動車事故対策勘定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自動車安全特別会計自動車事故対策勘定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2019-05-22T02:55:09Z</cp:lastPrinted>
  <dcterms:created xsi:type="dcterms:W3CDTF">2012-03-13T00:50:25Z</dcterms:created>
  <dcterms:modified xsi:type="dcterms:W3CDTF">2019-06-27T04:04:42Z</dcterms:modified>
</cp:coreProperties>
</file>