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31年度関係\γ行政事業レビュー\300817_最終公表に向けたレビューシート等の追記・修正等\04_提出予定\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I116" i="3" l="1"/>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<sst xmlns="http://schemas.openxmlformats.org/spreadsheetml/2006/main" count="2876" uniqueCount="616">
  <si>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</si>
  <si>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</si>
  <si>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</si>
  <si>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</si>
  <si>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</si>
  <si>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</si>
  <si>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</si>
  <si>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</si>
  <si>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</si>
  <si>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</si>
  <si>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</si>
  <si>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</si>
  <si>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</si>
  <si>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</si>
  <si>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</si>
  <si>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</si>
  <si>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</si>
  <si>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</si>
  <si>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</si>
  <si>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</si>
  <si>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</si>
  <si>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</si>
  <si>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</si>
  <si>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</si>
  <si>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</si>
  <si>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</si>
  <si>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</si>
  <si>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</si>
  <si>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</si>
  <si>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</si>
  <si>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</si>
  <si>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</si>
  <si>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</si>
  <si>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</si>
  <si>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</si>
  <si>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</si>
  <si>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</si>
  <si>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</si>
  <si>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</si>
  <si>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</si>
  <si>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</si>
  <si>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</si>
  <si>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</si>
  <si>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</si>
  <si>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</si>
  <si>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</si>
  <si>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</si>
  <si>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</si>
  <si>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</si>
  <si>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</si>
  <si>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</si>
  <si>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</si>
  <si>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</si>
  <si>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</si>
  <si>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</si>
  <si>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</si>
  <si>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</si>
  <si>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</si>
  <si>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</si>
  <si>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</si>
  <si>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</si>
  <si>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</si>
  <si>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</si>
  <si>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</si>
  <si>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</si>
  <si>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</si>
  <si>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</si>
  <si>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</si>
  <si>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</si>
  <si>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</si>
  <si>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</si>
  <si>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</si>
  <si>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</si>
  <si>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</si>
  <si>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</si>
  <si>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</si>
  <si>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</si>
  <si>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</si>
  <si>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</si>
  <si>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</si>
  <si>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</si>
  <si>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</si>
  <si>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</si>
  <si>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</si>
  <si>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</si>
  <si>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</si>
  <si>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</si>
  <si>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</si>
  <si>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</si>
  <si>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</si>
  <si>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</si>
  <si>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</si>
  <si>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</si>
  <si>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</si>
  <si>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</si>
  <si>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</si>
  <si>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</si>
  <si>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</si>
  <si>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</si>
  <si>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</si>
  <si>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</si>
  <si>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</si>
  <si>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</si>
  <si>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</si>
  <si>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</si>
  <si>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</si>
  <si>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</si>
  <si>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</si>
  <si>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</si>
  <si>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</si>
  <si>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</si>
  <si>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</si>
  <si>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</si>
  <si>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</si>
  <si>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</si>
  <si>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</si>
  <si>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</si>
  <si>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</si>
  <si>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</si>
  <si>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</si>
  <si>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</si>
  <si>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</si>
  <si>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</si>
  <si>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</si>
  <si>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</si>
  <si>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</si>
  <si>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</si>
  <si>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</si>
  <si>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</si>
  <si>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</si>
  <si>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</si>
  <si>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</si>
  <si>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</si>
  <si>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</si>
  <si>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</si>
  <si>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</si>
  <si>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</si>
  <si>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</si>
  <si>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</si>
  <si>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</si>
  <si>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</si>
  <si>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</si>
  <si>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</si>
  <si>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</si>
  <si>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</si>
  <si>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</si>
  <si>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</si>
  <si>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</si>
  <si>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</si>
  <si>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</si>
  <si>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</si>
  <si>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</si>
  <si>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</si>
  <si>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</si>
  <si>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</si>
  <si>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</si>
  <si>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</si>
  <si>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</si>
  <si>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</si>
  <si>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</si>
  <si>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</si>
  <si>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</si>
  <si>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</si>
  <si>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</si>
  <si>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</si>
  <si>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</si>
  <si>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</si>
  <si>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</si>
  <si>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</si>
  <si>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</si>
  <si>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</si>
  <si>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</si>
  <si>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</si>
  <si>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</si>
  <si>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</si>
  <si>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</si>
  <si>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</si>
  <si>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</si>
  <si>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</si>
  <si>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</si>
  <si>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</si>
  <si>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</si>
  <si>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</si>
  <si>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</si>
  <si>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</si>
  <si>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</si>
  <si>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</si>
  <si>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</si>
  <si>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</si>
  <si>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</si>
  <si>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</si>
  <si>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</si>
  <si>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</si>
  <si>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</si>
  <si>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</si>
  <si>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</si>
  <si>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</si>
  <si>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</si>
  <si>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</si>
  <si>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</si>
  <si>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</si>
  <si>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</si>
  <si>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</si>
  <si>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</si>
  <si>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</si>
  <si>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</si>
  <si>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</si>
  <si>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</si>
  <si>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</si>
  <si>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</si>
  <si>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</si>
  <si>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</si>
  <si>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</si>
  <si>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</si>
  <si>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</si>
  <si>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</si>
  <si>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</si>
  <si>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</si>
  <si>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</si>
  <si>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</si>
  <si>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</si>
  <si>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</si>
  <si>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</si>
  <si>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</si>
  <si>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</si>
  <si>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</si>
  <si>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</si>
  <si>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</si>
  <si>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</si>
  <si>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</si>
  <si>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</si>
  <si>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</si>
  <si>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</si>
  <si>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</si>
  <si>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</si>
  <si>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</si>
  <si>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</si>
  <si>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</si>
  <si>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</si>
  <si>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</si>
  <si>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</si>
  <si>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</si>
  <si>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</si>
  <si>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</si>
  <si>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</si>
  <si>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</si>
  <si>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</si>
  <si>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</si>
  <si>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</si>
  <si>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</si>
  <si>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</si>
  <si>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</si>
  <si>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</si>
  <si>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</si>
  <si>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</si>
  <si>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</si>
  <si>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</si>
  <si>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</si>
  <si>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</si>
  <si>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</si>
  <si>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</si>
  <si>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</si>
  <si>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</si>
  <si>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</si>
  <si>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</si>
  <si>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</si>
  <si>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</si>
  <si>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</si>
  <si>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</si>
  <si>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</si>
  <si>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</si>
  <si>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</si>
  <si>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</si>
  <si>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</si>
  <si>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</si>
  <si>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</si>
  <si>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</si>
  <si>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</si>
  <si>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</si>
  <si>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</si>
  <si>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</si>
  <si>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</si>
  <si>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</si>
  <si>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</si>
  <si>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</si>
  <si>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</si>
  <si>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</si>
  <si>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</si>
  <si>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</si>
  <si>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</si>
  <si>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</si>
  <si>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</si>
  <si>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</si>
  <si>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</si>
  <si>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</si>
  <si>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</si>
  <si>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</si>
  <si>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</si>
  <si>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</si>
  <si>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</si>
  <si>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</si>
  <si>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</si>
  <si>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</si>
  <si>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</si>
  <si>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</si>
  <si>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</si>
  <si>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</si>
  <si>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</si>
  <si>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</si>
  <si>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</si>
  <si>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</si>
  <si>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</si>
  <si>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</si>
  <si>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</si>
  <si>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</si>
  <si>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</si>
  <si>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</si>
  <si>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</si>
  <si>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</si>
  <si>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</si>
  <si>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</si>
  <si>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</si>
  <si>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</si>
  <si>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</si>
  <si>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</si>
  <si>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</si>
  <si>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</si>
  <si>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</si>
  <si>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</si>
  <si>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</si>
  <si>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</si>
  <si>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</si>
  <si>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</si>
  <si>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</si>
  <si>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</si>
  <si>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</si>
  <si>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</si>
  <si>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</si>
  <si>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</si>
  <si>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</si>
  <si>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</si>
  <si>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</si>
  <si>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</si>
  <si>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</si>
  <si>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</si>
  <si>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</si>
  <si>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</si>
  <si>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</si>
  <si>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</si>
  <si>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</si>
  <si>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</si>
  <si>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</si>
  <si>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</si>
  <si>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</si>
  <si>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</si>
  <si>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</si>
  <si>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</si>
  <si>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</si>
  <si>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</si>
  <si>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</si>
  <si>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</si>
  <si>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</si>
  <si>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</si>
  <si>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</si>
  <si>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</si>
  <si>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</si>
  <si>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</si>
  <si>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</si>
  <si>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</si>
  <si>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</si>
  <si>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</si>
  <si>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</si>
  <si>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</si>
  <si>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</si>
  <si>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</si>
  <si>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</si>
  <si>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</si>
  <si>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</si>
  <si>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</si>
  <si>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</si>
  <si>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</si>
  <si>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</si>
  <si>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</si>
  <si>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</si>
  <si>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</si>
  <si>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</si>
  <si>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</si>
  <si>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</si>
  <si>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</si>
  <si>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</si>
  <si>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</si>
  <si>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</si>
  <si>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</si>
  <si>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</si>
  <si>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</si>
  <si>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</si>
  <si>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</si>
  <si>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</si>
  <si>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</si>
  <si>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</si>
  <si>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</si>
  <si>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</si>
  <si>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</si>
  <si>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</si>
  <si>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</si>
  <si>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</si>
  <si>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</si>
  <si>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</si>
  <si>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</si>
  <si>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</si>
  <si>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</si>
  <si>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</si>
  <si>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</si>
  <si>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</si>
  <si>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</si>
  <si>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</si>
  <si>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</si>
  <si>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</si>
  <si>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</si>
  <si>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</si>
  <si>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</si>
  <si>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</si>
  <si>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</si>
  <si>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</si>
  <si>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</si>
  <si>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</si>
  <si>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</si>
  <si>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</si>
  <si>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</si>
  <si>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</si>
  <si>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</si>
  <si>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</si>
  <si>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</si>
  <si>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</si>
  <si>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</si>
  <si>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</si>
  <si>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</si>
  <si>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</si>
  <si>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</si>
  <si>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</si>
  <si>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</si>
  <si>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</si>
  <si>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</si>
  <si>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</si>
  <si>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</si>
  <si>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</si>
  <si>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</si>
  <si>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</si>
  <si>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</si>
  <si>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</si>
  <si>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</si>
  <si>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</si>
  <si>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</si>
  <si>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</si>
  <si>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</si>
  <si>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</si>
  <si>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</si>
  <si>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</si>
  <si>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</si>
  <si>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</si>
  <si>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</si>
  <si>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</si>
  <si>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</si>
  <si>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</si>
  <si>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</si>
  <si>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</si>
  <si>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</si>
  <si>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</si>
  <si>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</si>
  <si>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</si>
  <si>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</si>
  <si>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</si>
  <si>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</si>
  <si>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</si>
  <si>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</si>
  <si>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</si>
  <si>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</si>
  <si>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</si>
  <si>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</si>
  <si>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</si>
  <si>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</si>
  <si>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</si>
  <si>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</si>
  <si>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</si>
  <si>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</si>
  <si>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</si>
  <si>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</si>
  <si>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</si>
  <si>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</si>
  <si>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</si>
  <si>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</si>
  <si>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</si>
  <si>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</si>
  <si>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</si>
  <si>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</si>
  <si>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</si>
  <si>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</si>
  <si>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</si>
  <si>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</si>
  <si>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</si>
  <si>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</si>
  <si>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</si>
  <si>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</si>
  <si>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</si>
  <si>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</si>
  <si>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</si>
  <si>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</si>
  <si>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</si>
  <si>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</si>
  <si>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</si>
  <si>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</si>
  <si>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</si>
  <si>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</si>
  <si>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</si>
  <si>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</si>
  <si>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</si>
  <si>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</si>
  <si>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</si>
  <si>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</si>
  <si>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</si>
  <si>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</si>
  <si>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</si>
  <si>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</si>
  <si>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</si>
  <si>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</si>
  <si>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</si>
  <si>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</si>
  <si>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</si>
  <si>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</si>
  <si>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</si>
  <si>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</si>
  <si>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</si>
  <si>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</si>
  <si>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</si>
  <si>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</si>
  <si>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</si>
  <si>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</si>
  <si>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</si>
  <si>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</si>
  <si>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</si>
  <si>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</si>
  <si>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</si>
  <si>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</si>
  <si>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</si>
  <si>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</si>
  <si>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</si>
  <si>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</si>
  <si>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</si>
  <si>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</si>
  <si>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</si>
  <si>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総合政策局</t>
    <rPh sb="0" eb="2">
      <t>ソウゴウ</t>
    </rPh>
    <rPh sb="2" eb="4">
      <t>セイサク</t>
    </rPh>
    <rPh sb="4" eb="5">
      <t>キョク</t>
    </rPh>
    <phoneticPr fontId="5"/>
  </si>
  <si>
    <t>公共事業企画調整課</t>
    <phoneticPr fontId="5"/>
  </si>
  <si>
    <t>○</t>
  </si>
  <si>
    <t>-</t>
    <phoneticPr fontId="5"/>
  </si>
  <si>
    <t>ロボット新戦略、日本再興戦略、科学技術イノベーション総合戦略、世界最先端IT国家創造宣言</t>
    <phoneticPr fontId="5"/>
  </si>
  <si>
    <t>現在、我が国では、社会インフラの老朽化の進行、地震及び風水害等の災害リスクの高まり、建設業の担い手不足等の課題に直面している。これらの課題に対し、より効果的・効率的な社会インフラの維持管理及び災害対応が求められており、それに資するロボット技術導入のための開発を促進し、迅速且つ集中的に進めていくことを目的とする。</t>
    <phoneticPr fontId="5"/>
  </si>
  <si>
    <t>本施策では、社会インフラの維持管理・災害対応に資するロボットについて、実現場への導入にむけた開発を促進するため、５つの重点分野（橋梁維持管理、トンネル維持管理、水中維持管理、災害調査、災害応急復旧）における現場での検証・評価を行い、実現場への試行的導入を行う。</t>
    <phoneticPr fontId="5"/>
  </si>
  <si>
    <t>インフラの維持管理および災害対応におけるロボット技術の開発</t>
    <phoneticPr fontId="5"/>
  </si>
  <si>
    <t>直轄事業等でロボット技術が導入可能と評価が得られた重点分野の数</t>
    <phoneticPr fontId="5"/>
  </si>
  <si>
    <t>件</t>
    <rPh sb="0" eb="1">
      <t>ケン</t>
    </rPh>
    <phoneticPr fontId="5"/>
  </si>
  <si>
    <t>国土交通省総合政策局にて開催している「次世代社会インフラ用ロボット現場検証委員会」の審査結果</t>
    <phoneticPr fontId="5"/>
  </si>
  <si>
    <t>現場検証・評価を行ったロボット技術の件数</t>
    <phoneticPr fontId="5"/>
  </si>
  <si>
    <t>&lt;&lt;H26及びH27年度&gt;&gt;
執行額／現場検証・評価を行ったロボット技術の件数
&lt;&lt;H28及びH29年度&gt;&gt;
執行額／試行的導入を実施した件数</t>
    <rPh sb="5" eb="6">
      <t>オヨ</t>
    </rPh>
    <rPh sb="10" eb="12">
      <t>ネンド</t>
    </rPh>
    <rPh sb="15" eb="17">
      <t>シッコウ</t>
    </rPh>
    <rPh sb="17" eb="18">
      <t>ガク</t>
    </rPh>
    <rPh sb="19" eb="21">
      <t>ゲンバ</t>
    </rPh>
    <rPh sb="21" eb="23">
      <t>ケンショウ</t>
    </rPh>
    <rPh sb="24" eb="26">
      <t>ヒョウカ</t>
    </rPh>
    <rPh sb="27" eb="28">
      <t>オコナ</t>
    </rPh>
    <rPh sb="34" eb="36">
      <t>ギジュツ</t>
    </rPh>
    <rPh sb="37" eb="39">
      <t>ケンスウ</t>
    </rPh>
    <rPh sb="46" eb="47">
      <t>オヨ</t>
    </rPh>
    <rPh sb="51" eb="53">
      <t>ネンド</t>
    </rPh>
    <rPh sb="56" eb="58">
      <t>シッコウ</t>
    </rPh>
    <rPh sb="58" eb="59">
      <t>ガク</t>
    </rPh>
    <rPh sb="60" eb="63">
      <t>シコウテキ</t>
    </rPh>
    <rPh sb="63" eb="65">
      <t>ドウニュウ</t>
    </rPh>
    <rPh sb="66" eb="68">
      <t>ジッシ</t>
    </rPh>
    <rPh sb="70" eb="72">
      <t>ケンスウ</t>
    </rPh>
    <phoneticPr fontId="5"/>
  </si>
  <si>
    <t>390百/70件</t>
    <rPh sb="3" eb="4">
      <t>ヒャク</t>
    </rPh>
    <rPh sb="7" eb="8">
      <t>ケン</t>
    </rPh>
    <phoneticPr fontId="5"/>
  </si>
  <si>
    <t>197百/11件</t>
    <rPh sb="3" eb="4">
      <t>ヒャク</t>
    </rPh>
    <rPh sb="7" eb="8">
      <t>ケン</t>
    </rPh>
    <phoneticPr fontId="5"/>
  </si>
  <si>
    <t>９　市場環境の整備、産業の生産性向上、消費者利益の保護</t>
  </si>
  <si>
    <t>３０　社会資本整備・管理等を効果的に推進する</t>
  </si>
  <si>
    <t>現場検証により評価された新技術数</t>
    <phoneticPr fontId="5"/>
  </si>
  <si>
    <t>本事業の実施により、インフラの維持管理及び災害対応にロボットの導入を推進することで、現場検証により評価された新技術を点検現場に活用する機会を創出し、生産性向上を図るものであり、社会資本整備・管理等の効率的な推進に寄与する。</t>
    <phoneticPr fontId="5"/>
  </si>
  <si>
    <t>有</t>
  </si>
  <si>
    <t>無</t>
  </si>
  <si>
    <t>‐</t>
  </si>
  <si>
    <t>建設業の担い手不足を背景として社会インフラの老朽化及び大規模災害への対応は喫緊の課題である。</t>
    <rPh sb="0" eb="2">
      <t>ケンセツ</t>
    </rPh>
    <rPh sb="2" eb="3">
      <t>ギョウ</t>
    </rPh>
    <rPh sb="4" eb="5">
      <t>ニナ</t>
    </rPh>
    <rPh sb="6" eb="7">
      <t>テ</t>
    </rPh>
    <rPh sb="7" eb="9">
      <t>ブソク</t>
    </rPh>
    <rPh sb="10" eb="12">
      <t>ハイケイ</t>
    </rPh>
    <phoneticPr fontId="5"/>
  </si>
  <si>
    <t>地方公共団体等の各管理者が個別にロボット開発を行うことは非効率であるため、国が共通的なニーズ・シーズに基づく開発・導入を率先して行い、他の管理者へ普及を図ることが必要である。</t>
    <phoneticPr fontId="5"/>
  </si>
  <si>
    <t>インフラに管理者としてのニーズを提示し、評価することは新技術の開発・導入促進には必須ある。</t>
    <rPh sb="5" eb="8">
      <t>カンリシャ</t>
    </rPh>
    <rPh sb="16" eb="18">
      <t>テイジ</t>
    </rPh>
    <rPh sb="20" eb="22">
      <t>ヒョウカ</t>
    </rPh>
    <rPh sb="27" eb="30">
      <t>シンギジュツ</t>
    </rPh>
    <rPh sb="31" eb="33">
      <t>カイハツ</t>
    </rPh>
    <rPh sb="34" eb="36">
      <t>ドウニュウ</t>
    </rPh>
    <rPh sb="36" eb="38">
      <t>ソクシン</t>
    </rPh>
    <rPh sb="40" eb="42">
      <t>ヒッス</t>
    </rPh>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</si>
  <si>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5"/>
  </si>
  <si>
    <t>支出先の選定が妥当であり、費目・使途が事業目的に即し真に必要なものに限定されていることから、コスト等の水準は妥当である。</t>
    <phoneticPr fontId="5"/>
  </si>
  <si>
    <t>事業目的に沿って予算を執行しており、その執行状況等を適切に把握・確認している。</t>
  </si>
  <si>
    <t>委員の旅費等を抑えるため、現場検証を行う際のアクセス性に十分配慮した。</t>
    <phoneticPr fontId="5"/>
  </si>
  <si>
    <t>現場検証の２年間（平成26及び27年度）及び平成28年度の試行的導入において現場で有用であると判断された分野があり、成果目標に向け着実に実績を重ねている。</t>
    <rPh sb="6" eb="8">
      <t>ネンカン</t>
    </rPh>
    <rPh sb="9" eb="11">
      <t>ヘイセイ</t>
    </rPh>
    <rPh sb="13" eb="14">
      <t>オヨ</t>
    </rPh>
    <rPh sb="17" eb="18">
      <t>ネン</t>
    </rPh>
    <rPh sb="18" eb="19">
      <t>ド</t>
    </rPh>
    <rPh sb="20" eb="21">
      <t>オヨ</t>
    </rPh>
    <rPh sb="22" eb="24">
      <t>ヘイセイ</t>
    </rPh>
    <rPh sb="26" eb="27">
      <t>ネン</t>
    </rPh>
    <rPh sb="27" eb="28">
      <t>ド</t>
    </rPh>
    <rPh sb="29" eb="32">
      <t>シコウテキ</t>
    </rPh>
    <rPh sb="32" eb="34">
      <t>ドウニュウ</t>
    </rPh>
    <rPh sb="52" eb="53">
      <t>ブン</t>
    </rPh>
    <rPh sb="53" eb="54">
      <t>ヤ</t>
    </rPh>
    <phoneticPr fontId="5"/>
  </si>
  <si>
    <t>活動実績は、見込みと同等となっている</t>
    <rPh sb="0" eb="2">
      <t>カツドウ</t>
    </rPh>
    <rPh sb="2" eb="4">
      <t>ジッセキ</t>
    </rPh>
    <rPh sb="6" eb="8">
      <t>ミコ</t>
    </rPh>
    <rPh sb="10" eb="12">
      <t>ドウトウ</t>
    </rPh>
    <phoneticPr fontId="5"/>
  </si>
  <si>
    <t>災害対応ロボットについては災害現場で活躍するものも存在し、また、2年間の現場検証を受け平成28年度より試行的導入を実施している。</t>
    <rPh sb="0" eb="2">
      <t>サイガイ</t>
    </rPh>
    <rPh sb="2" eb="4">
      <t>タイオウ</t>
    </rPh>
    <rPh sb="13" eb="15">
      <t>サイガイ</t>
    </rPh>
    <rPh sb="15" eb="17">
      <t>ゲンバ</t>
    </rPh>
    <rPh sb="18" eb="20">
      <t>カツヤク</t>
    </rPh>
    <rPh sb="25" eb="27">
      <t>ソンザイ</t>
    </rPh>
    <rPh sb="33" eb="35">
      <t>ネンカン</t>
    </rPh>
    <rPh sb="36" eb="38">
      <t>ゲンバ</t>
    </rPh>
    <rPh sb="38" eb="40">
      <t>ケンショウ</t>
    </rPh>
    <rPh sb="41" eb="42">
      <t>ウ</t>
    </rPh>
    <rPh sb="43" eb="45">
      <t>ヘイセイ</t>
    </rPh>
    <rPh sb="47" eb="48">
      <t>ネン</t>
    </rPh>
    <rPh sb="48" eb="49">
      <t>ド</t>
    </rPh>
    <rPh sb="51" eb="54">
      <t>シコウテキ</t>
    </rPh>
    <rPh sb="54" eb="56">
      <t>ドウニュウ</t>
    </rPh>
    <rPh sb="57" eb="59">
      <t>ジッシ</t>
    </rPh>
    <phoneticPr fontId="5"/>
  </si>
  <si>
    <t>インフラ維持管理・更新等の社会課題対応システム開発プロジェクト</t>
    <phoneticPr fontId="5"/>
  </si>
  <si>
    <t>経済産業省</t>
  </si>
  <si>
    <t>民間企業等からロボットを公募し、国土交通省が現場での検証・評価を、経済産業省が開発・改良を、それぞれ担い、社会インフラ用ロボットの開発・導入に向け両省が連携して取り組んでいる。</t>
    <phoneticPr fontId="5"/>
  </si>
  <si>
    <t>新26-55</t>
    <rPh sb="0" eb="1">
      <t>シン</t>
    </rPh>
    <phoneticPr fontId="5"/>
  </si>
  <si>
    <t>294</t>
    <phoneticPr fontId="5"/>
  </si>
  <si>
    <t>302</t>
    <phoneticPr fontId="5"/>
  </si>
  <si>
    <t>外部委託</t>
    <rPh sb="0" eb="2">
      <t>ガイブ</t>
    </rPh>
    <rPh sb="2" eb="4">
      <t>イタク</t>
    </rPh>
    <phoneticPr fontId="5"/>
  </si>
  <si>
    <t>次世代社会インフラ用ロボットの試行的導入に係る支援業務橋梁調査会・日本建設機械施工協会・先端建設技術センター共同提案体</t>
    <phoneticPr fontId="5"/>
  </si>
  <si>
    <t>平成２６～２７年度に実施したインフラ点検用ロボットの内、有用な技術を実際の点検と同等の環境化で実用性を検証する（試行的導入）ため、試行的導入を実施しその結果の評価支援等を行う。</t>
    <phoneticPr fontId="5"/>
  </si>
  <si>
    <t>百万円/件</t>
    <rPh sb="0" eb="2">
      <t>ヒャクマン</t>
    </rPh>
    <rPh sb="2" eb="3">
      <t>エン</t>
    </rPh>
    <rPh sb="4" eb="5">
      <t>ケン</t>
    </rPh>
    <phoneticPr fontId="5"/>
  </si>
  <si>
    <t>313</t>
    <phoneticPr fontId="5"/>
  </si>
  <si>
    <t>国土交通省</t>
  </si>
  <si>
    <t>件</t>
    <rPh sb="0" eb="1">
      <t>ケン</t>
    </rPh>
    <phoneticPr fontId="5"/>
  </si>
  <si>
    <t>平成29年度は、平成26及び平成27年度の現場検証において有用性が確認できた維持管理分野のロボットについて、実際の点検と同等の環境下でロボットによる点検を実施（試行的導入）し、現場ニーズを反映したロボットによる点検手順を作成した。平成29年度で予定通り終了となるが、これまでの成果が十分に活用されるよう取り組む。</t>
    <rPh sb="115" eb="117">
      <t>ヘイセイ</t>
    </rPh>
    <rPh sb="119" eb="121">
      <t>ネンド</t>
    </rPh>
    <rPh sb="122" eb="124">
      <t>ヨテイ</t>
    </rPh>
    <rPh sb="124" eb="125">
      <t>ドオ</t>
    </rPh>
    <rPh sb="126" eb="128">
      <t>シュウリョウ</t>
    </rPh>
    <rPh sb="138" eb="140">
      <t>セイカ</t>
    </rPh>
    <rPh sb="141" eb="143">
      <t>ジュウブン</t>
    </rPh>
    <rPh sb="144" eb="146">
      <t>カツヨウ</t>
    </rPh>
    <rPh sb="151" eb="152">
      <t>ト</t>
    </rPh>
    <rPh sb="153" eb="154">
      <t>ク</t>
    </rPh>
    <phoneticPr fontId="5"/>
  </si>
  <si>
    <t>-</t>
    <phoneticPr fontId="5"/>
  </si>
  <si>
    <t>社会資本整備等</t>
  </si>
  <si>
    <t>⑨メンテナンス産業の育成・拡大</t>
    <phoneticPr fontId="5"/>
  </si>
  <si>
    <t>本事業の実施により、インフラの維持管理及び災害対応にロボットの導入を推進することで、現場検証により評価された新技術を点検現場に活用する機会を創出し、メンテナンス産業の育成・拡大に寄与する。</t>
    <phoneticPr fontId="5"/>
  </si>
  <si>
    <t>61百/7件</t>
    <rPh sb="2" eb="3">
      <t>ヒャク</t>
    </rPh>
    <rPh sb="5" eb="6">
      <t>ケン</t>
    </rPh>
    <phoneticPr fontId="5"/>
  </si>
  <si>
    <t>-</t>
    <phoneticPr fontId="5"/>
  </si>
  <si>
    <t>-</t>
    <phoneticPr fontId="5"/>
  </si>
  <si>
    <t>試行的導入を実施した件数</t>
    <phoneticPr fontId="5"/>
  </si>
  <si>
    <t>件</t>
    <rPh sb="0" eb="1">
      <t>ケン</t>
    </rPh>
    <phoneticPr fontId="5"/>
  </si>
  <si>
    <t>平成２６～２７年度に実施したインフラ点検用ロボットの内、有用な技術を実際の点検と同等の環境化で実用性を検証する（試行的導入）ため、試行的導入を実施しその結果の評価支援等を行う。</t>
    <phoneticPr fontId="5"/>
  </si>
  <si>
    <t>A. 次世代社会インフラ用ロボットの試行的導入に係る支援業務橋梁調査会・日本建設機械施工協会・先端建設技術センター共同提案体</t>
    <phoneticPr fontId="5"/>
  </si>
  <si>
    <t>・「ロボット新戦略」（平成２７年２月１０日、日本経済再生本部決定）において、「インフラ維持管理用ロボット技術の導入により、維持管理の効率化・高度化を支援」及び「災害調査ロボットによる被害状況把握の迅速化及び無人化施工の施工効率向上や高い安全性の確保」がロボット活用を推進すべき重点分野として掲げられた。国が積極的に関与し、推進していくべき施策である。
・また、企画競争により支出先を選定することとしており、その際、有識者委員会による審査により、透明性・公平性を確保することとしている。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
・成果実績は成果目標に見合った実績となっている。活動実績においても見込みに見合ったものとなっている。</t>
    <phoneticPr fontId="5"/>
  </si>
  <si>
    <t>次世代社会インフラ用ロボット開発・導入の推進</t>
    <phoneticPr fontId="5"/>
  </si>
  <si>
    <t>終了予定</t>
  </si>
  <si>
    <t>本件事業のこれまでの成果を十分に活用しつつ、維持管理分野をはじめとする建設生産システムにおけるロボットの活用を推進されたい。</t>
    <rPh sb="0" eb="2">
      <t>ホンケン</t>
    </rPh>
    <rPh sb="2" eb="4">
      <t>ジギョウ</t>
    </rPh>
    <rPh sb="10" eb="12">
      <t>セイカ</t>
    </rPh>
    <rPh sb="13" eb="15">
      <t>ジュウブン</t>
    </rPh>
    <rPh sb="16" eb="18">
      <t>カツヨウ</t>
    </rPh>
    <rPh sb="22" eb="24">
      <t>イジ</t>
    </rPh>
    <rPh sb="24" eb="26">
      <t>カンリ</t>
    </rPh>
    <rPh sb="26" eb="28">
      <t>ブンヤ</t>
    </rPh>
    <rPh sb="35" eb="37">
      <t>ケンセツ</t>
    </rPh>
    <rPh sb="37" eb="39">
      <t>セイサン</t>
    </rPh>
    <rPh sb="52" eb="54">
      <t>カツヨウ</t>
    </rPh>
    <rPh sb="55" eb="57">
      <t>スイシン</t>
    </rPh>
    <phoneticPr fontId="5"/>
  </si>
  <si>
    <t>-</t>
    <phoneticPr fontId="5"/>
  </si>
  <si>
    <t>課長　丹羽　克彦</t>
    <rPh sb="0" eb="2">
      <t>カチョウ</t>
    </rPh>
    <rPh sb="3" eb="5">
      <t>ニワ</t>
    </rPh>
    <rPh sb="6" eb="8">
      <t>カツヒコ</t>
    </rPh>
    <phoneticPr fontId="5"/>
  </si>
  <si>
    <t>所見を踏まえ建設生産システムにおけるロボットの活用を推進する。</t>
    <rPh sb="0" eb="2">
      <t>ショケン</t>
    </rPh>
    <rPh sb="3" eb="4">
      <t>フ</t>
    </rPh>
    <rPh sb="6" eb="8">
      <t>ケンセツ</t>
    </rPh>
    <rPh sb="8" eb="10">
      <t>セイサン</t>
    </rPh>
    <rPh sb="23" eb="25">
      <t>カツヨウ</t>
    </rPh>
    <rPh sb="26" eb="28">
      <t>スイシン</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</si>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</sst>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92529</xdr:colOff>
      <xdr:row>741</xdr:row>
      <xdr:rowOff>0</xdr:rowOff>
    </xdr:from>
    <xdr:to>
      <xdr:col>34</xdr:col>
      <xdr:colOff>171450</xdr:colOff>
      <xdr:row>742</xdr:row>
      <xdr:rowOff>208648</xdr:rowOff>
    </xdr:to>
    <xdr:sp macro="" textlink="">
      <xdr:nvSpPr>
        <xdr:cNvPr id="2" name="正方形/長方形 1"/>
        <xdr:cNvSpPr/>
      </xdr:nvSpPr>
      <xdr:spPr>
        <a:xfrm>
          <a:off x="4174672" y="43243500"/>
          <a:ext cx="2936421" cy="56243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６１百万円</a:t>
          </a:r>
        </a:p>
      </xdr:txBody>
    </xdr:sp>
    <xdr:clientData/>
  </xdr:twoCellAnchor>
  <xdr:twoCellAnchor>
    <xdr:from>
      <xdr:col>20</xdr:col>
      <xdr:colOff>85727</xdr:colOff>
      <xdr:row>742</xdr:row>
      <xdr:rowOff>297787</xdr:rowOff>
    </xdr:from>
    <xdr:to>
      <xdr:col>34</xdr:col>
      <xdr:colOff>106136</xdr:colOff>
      <xdr:row>744</xdr:row>
      <xdr:rowOff>89570</xdr:rowOff>
    </xdr:to>
    <xdr:grpSp>
      <xdr:nvGrpSpPr>
        <xdr:cNvPr id="3" name="グループ化 2"/>
        <xdr:cNvGrpSpPr/>
      </xdr:nvGrpSpPr>
      <xdr:grpSpPr>
        <a:xfrm>
          <a:off x="4119845" y="40134699"/>
          <a:ext cx="2844291" cy="486547"/>
          <a:chOff x="3607255" y="40847073"/>
          <a:chExt cx="2877909" cy="499354"/>
        </a:xfrm>
      </xdr:grpSpPr>
      <xdr:sp macro="" textlink="">
        <xdr:nvSpPr>
          <xdr:cNvPr id="4" name="大かっこ 3"/>
          <xdr:cNvSpPr/>
        </xdr:nvSpPr>
        <xdr:spPr>
          <a:xfrm>
            <a:off x="3607255" y="40847073"/>
            <a:ext cx="2877909" cy="4993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テキスト ボックス 4"/>
          <xdr:cNvSpPr txBox="1"/>
        </xdr:nvSpPr>
        <xdr:spPr>
          <a:xfrm>
            <a:off x="4449273" y="40866123"/>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業務の発注</a:t>
            </a:r>
            <a:endParaRPr kumimoji="1" lang="en-US" altLang="ja-JP" sz="1100">
              <a:solidFill>
                <a:sysClr val="windowText" lastClr="000000"/>
              </a:solidFill>
            </a:endParaRPr>
          </a:p>
          <a:p>
            <a:r>
              <a:rPr kumimoji="1" lang="ja-JP" altLang="en-US" sz="1100">
                <a:solidFill>
                  <a:sysClr val="windowText" lastClr="000000"/>
                </a:solidFill>
              </a:rPr>
              <a:t>業務の進捗管理</a:t>
            </a:r>
          </a:p>
        </xdr:txBody>
      </xdr:sp>
    </xdr:grpSp>
    <xdr:clientData/>
  </xdr:twoCellAnchor>
  <xdr:twoCellAnchor>
    <xdr:from>
      <xdr:col>28</xdr:col>
      <xdr:colOff>38659</xdr:colOff>
      <xdr:row>744</xdr:row>
      <xdr:rowOff>24493</xdr:rowOff>
    </xdr:from>
    <xdr:to>
      <xdr:col>28</xdr:col>
      <xdr:colOff>38660</xdr:colOff>
      <xdr:row>746</xdr:row>
      <xdr:rowOff>69883</xdr:rowOff>
    </xdr:to>
    <xdr:cxnSp macro="">
      <xdr:nvCxnSpPr>
        <xdr:cNvPr id="6" name="直線コネクタ 5"/>
        <xdr:cNvCxnSpPr/>
      </xdr:nvCxnSpPr>
      <xdr:spPr bwMode="auto">
        <a:xfrm flipV="1">
          <a:off x="5753659" y="44329350"/>
          <a:ext cx="1" cy="7529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46019</xdr:colOff>
      <xdr:row>749</xdr:row>
      <xdr:rowOff>293268</xdr:rowOff>
    </xdr:from>
    <xdr:to>
      <xdr:col>33</xdr:col>
      <xdr:colOff>34459</xdr:colOff>
      <xdr:row>754</xdr:row>
      <xdr:rowOff>349243</xdr:rowOff>
    </xdr:to>
    <xdr:sp macro="" textlink="">
      <xdr:nvSpPr>
        <xdr:cNvPr id="10" name="テキスト ボックス 9"/>
        <xdr:cNvSpPr txBox="1"/>
      </xdr:nvSpPr>
      <xdr:spPr>
        <a:xfrm>
          <a:off x="4469852" y="45462935"/>
          <a:ext cx="2200357" cy="1802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lang="ja-JP" altLang="en-US" sz="1100" baseline="0" smtClean="0">
              <a:solidFill>
                <a:schemeClr val="dk1"/>
              </a:solidFill>
              <a:latin typeface="+mn-lt"/>
              <a:ea typeface="+mn-ea"/>
              <a:cs typeface="+mn-cs"/>
            </a:rPr>
            <a:t>平成２６～２７年度に実施したインフラ点検用ロボットの内、有用な技術を実際の点検と同等の環境化で実用性を検証する（試行的導入）ため、試行的導入を実施しその結果の評価支援等を行う。</a:t>
          </a:r>
          <a:endParaRPr lang="en-US" altLang="ja-JP" sz="1050" baseline="0" smtClean="0">
            <a:solidFill>
              <a:schemeClr val="dk1"/>
            </a:solidFill>
            <a:latin typeface="+mn-lt"/>
            <a:ea typeface="+mn-ea"/>
            <a:cs typeface="+mn-cs"/>
          </a:endParaRPr>
        </a:p>
      </xdr:txBody>
    </xdr:sp>
    <xdr:clientData/>
  </xdr:twoCellAnchor>
  <xdr:twoCellAnchor>
    <xdr:from>
      <xdr:col>20</xdr:col>
      <xdr:colOff>1607</xdr:colOff>
      <xdr:row>746</xdr:row>
      <xdr:rowOff>2721</xdr:rowOff>
    </xdr:from>
    <xdr:to>
      <xdr:col>35</xdr:col>
      <xdr:colOff>52916</xdr:colOff>
      <xdr:row>749</xdr:row>
      <xdr:rowOff>275166</xdr:rowOff>
    </xdr:to>
    <xdr:sp macro="" textlink="">
      <xdr:nvSpPr>
        <xdr:cNvPr id="13" name="正方形/長方形 12"/>
        <xdr:cNvSpPr/>
      </xdr:nvSpPr>
      <xdr:spPr>
        <a:xfrm>
          <a:off x="4023274" y="44124638"/>
          <a:ext cx="3067559" cy="132019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 </a:t>
          </a:r>
          <a:r>
            <a:rPr kumimoji="1" lang="ja-JP" altLang="en-US" sz="1050">
              <a:solidFill>
                <a:sysClr val="windowText" lastClr="000000"/>
              </a:solidFill>
            </a:rPr>
            <a:t>次世代社会インフラ用ロボットの試行的導入に係る支援業務橋梁調査会・日本建設機械施工協会・先端建設技術センター共同提案体</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６０百万円</a:t>
          </a:r>
        </a:p>
      </xdr:txBody>
    </xdr:sp>
    <xdr:clientData/>
  </xdr:twoCellAnchor>
  <xdr:twoCellAnchor>
    <xdr:from>
      <xdr:col>20</xdr:col>
      <xdr:colOff>117888</xdr:colOff>
      <xdr:row>749</xdr:row>
      <xdr:rowOff>306481</xdr:rowOff>
    </xdr:from>
    <xdr:to>
      <xdr:col>34</xdr:col>
      <xdr:colOff>63923</xdr:colOff>
      <xdr:row>753</xdr:row>
      <xdr:rowOff>285750</xdr:rowOff>
    </xdr:to>
    <xdr:sp macro="" textlink="">
      <xdr:nvSpPr>
        <xdr:cNvPr id="15" name="大かっこ 14"/>
        <xdr:cNvSpPr/>
      </xdr:nvSpPr>
      <xdr:spPr>
        <a:xfrm>
          <a:off x="4139555" y="45476148"/>
          <a:ext cx="2761201" cy="13762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24</xdr:col>
      <xdr:colOff>138795</xdr:colOff>
      <xdr:row>744</xdr:row>
      <xdr:rowOff>160565</xdr:rowOff>
    </xdr:from>
    <xdr:ext cx="1619250" cy="242374"/>
    <xdr:sp macro="" textlink="">
      <xdr:nvSpPr>
        <xdr:cNvPr id="18" name="テキスト ボックス 17"/>
        <xdr:cNvSpPr txBox="1"/>
      </xdr:nvSpPr>
      <xdr:spPr>
        <a:xfrm>
          <a:off x="5037366" y="44465422"/>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37</xdr:col>
      <xdr:colOff>9525</xdr:colOff>
      <xdr:row>740</xdr:row>
      <xdr:rowOff>349249</xdr:rowOff>
    </xdr:from>
    <xdr:to>
      <xdr:col>48</xdr:col>
      <xdr:colOff>63499</xdr:colOff>
      <xdr:row>743</xdr:row>
      <xdr:rowOff>137582</xdr:rowOff>
    </xdr:to>
    <xdr:sp macro="" textlink="">
      <xdr:nvSpPr>
        <xdr:cNvPr id="24" name="大かっこ 23"/>
        <xdr:cNvSpPr/>
      </xdr:nvSpPr>
      <xdr:spPr>
        <a:xfrm>
          <a:off x="7449608" y="42375666"/>
          <a:ext cx="2265891" cy="8360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38</xdr:col>
      <xdr:colOff>176894</xdr:colOff>
      <xdr:row>741</xdr:row>
      <xdr:rowOff>0</xdr:rowOff>
    </xdr:from>
    <xdr:ext cx="1777987" cy="842538"/>
    <xdr:sp macro="" textlink="">
      <xdr:nvSpPr>
        <xdr:cNvPr id="25" name="テキスト ボックス 24"/>
        <xdr:cNvSpPr txBox="1"/>
      </xdr:nvSpPr>
      <xdr:spPr>
        <a:xfrm>
          <a:off x="7818061" y="42375667"/>
          <a:ext cx="1777987" cy="842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solidFill>
                <a:sysClr val="windowText" lastClr="000000"/>
              </a:solidFill>
            </a:rPr>
            <a:t>企画競争有識者委員会等に係る</a:t>
          </a:r>
          <a:endParaRPr kumimoji="1" lang="en-US" altLang="ja-JP" sz="900">
            <a:solidFill>
              <a:sysClr val="windowText" lastClr="000000"/>
            </a:solidFill>
          </a:endParaRPr>
        </a:p>
        <a:p>
          <a:r>
            <a:rPr kumimoji="1" lang="ja-JP" altLang="en-US" sz="900">
              <a:solidFill>
                <a:sysClr val="windowText" lastClr="000000"/>
              </a:solidFill>
            </a:rPr>
            <a:t>事務費１</a:t>
          </a:r>
          <a:r>
            <a:rPr kumimoji="1" lang="en-US" altLang="ja-JP" sz="900">
              <a:solidFill>
                <a:sysClr val="windowText" lastClr="000000"/>
              </a:solidFill>
            </a:rPr>
            <a:t>.</a:t>
          </a:r>
          <a:r>
            <a:rPr kumimoji="1" lang="ja-JP" altLang="en-US" sz="900">
              <a:solidFill>
                <a:sysClr val="windowText" lastClr="000000"/>
              </a:solidFill>
            </a:rPr>
            <a:t>１百万円</a:t>
          </a:r>
          <a:endParaRPr kumimoji="1" lang="en-US" altLang="ja-JP" sz="900">
            <a:solidFill>
              <a:sysClr val="windowText" lastClr="000000"/>
            </a:solidFill>
          </a:endParaRPr>
        </a:p>
        <a:p>
          <a:r>
            <a:rPr kumimoji="1" lang="ja-JP" altLang="en-US" sz="900">
              <a:solidFill>
                <a:sysClr val="windowText" lastClr="000000"/>
              </a:solidFill>
            </a:rPr>
            <a:t>①諸謝金０．３百万円</a:t>
          </a:r>
          <a:endParaRPr kumimoji="1" lang="en-US" altLang="ja-JP" sz="900">
            <a:solidFill>
              <a:sysClr val="windowText" lastClr="000000"/>
            </a:solidFill>
          </a:endParaRPr>
        </a:p>
        <a:p>
          <a:r>
            <a:rPr kumimoji="1" lang="ja-JP" altLang="en-US" sz="900">
              <a:solidFill>
                <a:sysClr val="windowText" lastClr="000000"/>
              </a:solidFill>
            </a:rPr>
            <a:t>②委員等旅費０．１百万円</a:t>
          </a:r>
          <a:endParaRPr kumimoji="1" lang="en-US" altLang="ja-JP" sz="900">
            <a:solidFill>
              <a:sysClr val="windowText" lastClr="000000"/>
            </a:solidFill>
          </a:endParaRPr>
        </a:p>
        <a:p>
          <a:r>
            <a:rPr kumimoji="1" lang="ja-JP" altLang="en-US" sz="900">
              <a:solidFill>
                <a:sysClr val="windowText" lastClr="000000"/>
              </a:solidFill>
            </a:rPr>
            <a:t>③職員旅費０．７百万円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7" zoomScale="85" zoomScaleNormal="75" zoomScaleSheetLayoutView="85"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306</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593</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608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69</v>
      </c>
      <c r="H5" s="840"/>
      <c r="I5" s="840"/>
      <c r="J5" s="840"/>
      <c r="K5" s="840"/>
      <c r="L5" s="840"/>
      <c r="M5" s="841" t="s">
        <v>66</v>
      </c>
      <c r="N5" s="842"/>
      <c r="O5" s="842"/>
      <c r="P5" s="842"/>
      <c r="Q5" s="842"/>
      <c r="R5" s="843"/>
      <c r="S5" s="844" t="s">
        <v>77</v>
      </c>
      <c r="T5" s="840"/>
      <c r="U5" s="840"/>
      <c r="V5" s="840"/>
      <c r="W5" s="840"/>
      <c r="X5" s="845"/>
      <c r="Y5" s="697" t="s">
        <v>3</v>
      </c>
      <c r="Z5" s="539"/>
      <c r="AA5" s="539"/>
      <c r="AB5" s="539"/>
      <c r="AC5" s="539"/>
      <c r="AD5" s="540"/>
      <c r="AE5" s="698" t="s">
        <v>551</v>
      </c>
      <c r="AF5" s="698"/>
      <c r="AG5" s="698"/>
      <c r="AH5" s="698"/>
      <c r="AI5" s="698"/>
      <c r="AJ5" s="698"/>
      <c r="AK5" s="698"/>
      <c r="AL5" s="698"/>
      <c r="AM5" s="698"/>
      <c r="AN5" s="698"/>
      <c r="AO5" s="698"/>
      <c r="AP5" s="699"/>
      <c r="AQ5" s="700" t="s">
        <v>612</v>
      </c>
      <c r="AR5" s="701"/>
      <c r="AS5" s="701"/>
      <c r="AT5" s="701"/>
      <c r="AU5" s="701"/>
      <c r="AV5" s="701"/>
      <c r="AW5" s="701"/>
      <c r="AX5" s="702"/>
    </row>
    <row r="6" spans="1:50" ht="35.1"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50.1"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554</v>
      </c>
      <c r="AF7" s="912"/>
      <c r="AG7" s="912"/>
      <c r="AH7" s="912"/>
      <c r="AI7" s="912"/>
      <c r="AJ7" s="912"/>
      <c r="AK7" s="912"/>
      <c r="AL7" s="912"/>
      <c r="AM7" s="912"/>
      <c r="AN7" s="912"/>
      <c r="AO7" s="912"/>
      <c r="AP7" s="912"/>
      <c r="AQ7" s="912"/>
      <c r="AR7" s="912"/>
      <c r="AS7" s="912"/>
      <c r="AT7" s="912"/>
      <c r="AU7" s="912"/>
      <c r="AV7" s="912"/>
      <c r="AW7" s="912"/>
      <c r="AX7" s="913"/>
    </row>
    <row r="8" spans="1:50" ht="45" customHeight="1" x14ac:dyDescent="0.15">
      <c r="A8" s="491" t="s">
        <v>389</v>
      </c>
      <c r="B8" s="492"/>
      <c r="C8" s="492"/>
      <c r="D8" s="492"/>
      <c r="E8" s="492"/>
      <c r="F8" s="493"/>
      <c r="G8" s="940" t="str">
        <f>入力規則等!A26</f>
        <v>科学技術・イノベーション</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60"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0"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9.950000000000003"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95" customHeight="1" x14ac:dyDescent="0.15">
      <c r="A13" s="613"/>
      <c r="B13" s="614"/>
      <c r="C13" s="614"/>
      <c r="D13" s="614"/>
      <c r="E13" s="614"/>
      <c r="F13" s="615"/>
      <c r="G13" s="722" t="s">
        <v>6</v>
      </c>
      <c r="H13" s="723"/>
      <c r="I13" s="763" t="s">
        <v>7</v>
      </c>
      <c r="J13" s="764"/>
      <c r="K13" s="764"/>
      <c r="L13" s="764"/>
      <c r="M13" s="764"/>
      <c r="N13" s="764"/>
      <c r="O13" s="765"/>
      <c r="P13" s="656" t="s">
        <v>466</v>
      </c>
      <c r="Q13" s="657"/>
      <c r="R13" s="657"/>
      <c r="S13" s="657"/>
      <c r="T13" s="657"/>
      <c r="U13" s="657"/>
      <c r="V13" s="658"/>
      <c r="W13" s="656">
        <v>62</v>
      </c>
      <c r="X13" s="657"/>
      <c r="Y13" s="657"/>
      <c r="Z13" s="657"/>
      <c r="AA13" s="657"/>
      <c r="AB13" s="657"/>
      <c r="AC13" s="658"/>
      <c r="AD13" s="656">
        <v>62</v>
      </c>
      <c r="AE13" s="657"/>
      <c r="AF13" s="657"/>
      <c r="AG13" s="657"/>
      <c r="AH13" s="657"/>
      <c r="AI13" s="657"/>
      <c r="AJ13" s="658"/>
      <c r="AK13" s="656">
        <v>0</v>
      </c>
      <c r="AL13" s="657"/>
      <c r="AM13" s="657"/>
      <c r="AN13" s="657"/>
      <c r="AO13" s="657"/>
      <c r="AP13" s="657"/>
      <c r="AQ13" s="658"/>
      <c r="AR13" s="918">
        <v>0</v>
      </c>
      <c r="AS13" s="919"/>
      <c r="AT13" s="919"/>
      <c r="AU13" s="919"/>
      <c r="AV13" s="919"/>
      <c r="AW13" s="919"/>
      <c r="AX13" s="920"/>
    </row>
    <row r="14" spans="1:50" ht="21.95" customHeight="1" x14ac:dyDescent="0.15">
      <c r="A14" s="613"/>
      <c r="B14" s="614"/>
      <c r="C14" s="614"/>
      <c r="D14" s="614"/>
      <c r="E14" s="614"/>
      <c r="F14" s="615"/>
      <c r="G14" s="724"/>
      <c r="H14" s="725"/>
      <c r="I14" s="710" t="s">
        <v>8</v>
      </c>
      <c r="J14" s="761"/>
      <c r="K14" s="761"/>
      <c r="L14" s="761"/>
      <c r="M14" s="761"/>
      <c r="N14" s="761"/>
      <c r="O14" s="762"/>
      <c r="P14" s="656">
        <v>69</v>
      </c>
      <c r="Q14" s="657"/>
      <c r="R14" s="657"/>
      <c r="S14" s="657"/>
      <c r="T14" s="657"/>
      <c r="U14" s="657"/>
      <c r="V14" s="658"/>
      <c r="W14" s="656">
        <v>68</v>
      </c>
      <c r="X14" s="657"/>
      <c r="Y14" s="657"/>
      <c r="Z14" s="657"/>
      <c r="AA14" s="657"/>
      <c r="AB14" s="657"/>
      <c r="AC14" s="658"/>
      <c r="AD14" s="656" t="s">
        <v>596</v>
      </c>
      <c r="AE14" s="657"/>
      <c r="AF14" s="657"/>
      <c r="AG14" s="657"/>
      <c r="AH14" s="657"/>
      <c r="AI14" s="657"/>
      <c r="AJ14" s="658"/>
      <c r="AK14" s="656" t="s">
        <v>601</v>
      </c>
      <c r="AL14" s="657"/>
      <c r="AM14" s="657"/>
      <c r="AN14" s="657"/>
      <c r="AO14" s="657"/>
      <c r="AP14" s="657"/>
      <c r="AQ14" s="658"/>
      <c r="AR14" s="787"/>
      <c r="AS14" s="787"/>
      <c r="AT14" s="787"/>
      <c r="AU14" s="787"/>
      <c r="AV14" s="787"/>
      <c r="AW14" s="787"/>
      <c r="AX14" s="788"/>
    </row>
    <row r="15" spans="1:50" ht="21.95" customHeight="1" x14ac:dyDescent="0.15">
      <c r="A15" s="613"/>
      <c r="B15" s="614"/>
      <c r="C15" s="614"/>
      <c r="D15" s="614"/>
      <c r="E15" s="614"/>
      <c r="F15" s="615"/>
      <c r="G15" s="724"/>
      <c r="H15" s="725"/>
      <c r="I15" s="710" t="s">
        <v>51</v>
      </c>
      <c r="J15" s="711"/>
      <c r="K15" s="711"/>
      <c r="L15" s="711"/>
      <c r="M15" s="711"/>
      <c r="N15" s="711"/>
      <c r="O15" s="712"/>
      <c r="P15" s="656">
        <v>390</v>
      </c>
      <c r="Q15" s="657"/>
      <c r="R15" s="657"/>
      <c r="S15" s="657"/>
      <c r="T15" s="657"/>
      <c r="U15" s="657"/>
      <c r="V15" s="658"/>
      <c r="W15" s="656">
        <v>69</v>
      </c>
      <c r="X15" s="657"/>
      <c r="Y15" s="657"/>
      <c r="Z15" s="657"/>
      <c r="AA15" s="657"/>
      <c r="AB15" s="657"/>
      <c r="AC15" s="658"/>
      <c r="AD15" s="656" t="s">
        <v>596</v>
      </c>
      <c r="AE15" s="657"/>
      <c r="AF15" s="657"/>
      <c r="AG15" s="657"/>
      <c r="AH15" s="657"/>
      <c r="AI15" s="657"/>
      <c r="AJ15" s="658"/>
      <c r="AK15" s="656" t="s">
        <v>602</v>
      </c>
      <c r="AL15" s="657"/>
      <c r="AM15" s="657"/>
      <c r="AN15" s="657"/>
      <c r="AO15" s="657"/>
      <c r="AP15" s="657"/>
      <c r="AQ15" s="658"/>
      <c r="AR15" s="656" t="s">
        <v>611</v>
      </c>
      <c r="AS15" s="657"/>
      <c r="AT15" s="657"/>
      <c r="AU15" s="657"/>
      <c r="AV15" s="657"/>
      <c r="AW15" s="657"/>
      <c r="AX15" s="806"/>
    </row>
    <row r="16" spans="1:50" ht="21.95" customHeight="1" x14ac:dyDescent="0.15">
      <c r="A16" s="613"/>
      <c r="B16" s="614"/>
      <c r="C16" s="614"/>
      <c r="D16" s="614"/>
      <c r="E16" s="614"/>
      <c r="F16" s="615"/>
      <c r="G16" s="724"/>
      <c r="H16" s="725"/>
      <c r="I16" s="710" t="s">
        <v>52</v>
      </c>
      <c r="J16" s="711"/>
      <c r="K16" s="711"/>
      <c r="L16" s="711"/>
      <c r="M16" s="711"/>
      <c r="N16" s="711"/>
      <c r="O16" s="712"/>
      <c r="P16" s="656">
        <v>-69</v>
      </c>
      <c r="Q16" s="657"/>
      <c r="R16" s="657"/>
      <c r="S16" s="657"/>
      <c r="T16" s="657"/>
      <c r="U16" s="657"/>
      <c r="V16" s="658"/>
      <c r="W16" s="656" t="s">
        <v>596</v>
      </c>
      <c r="X16" s="657"/>
      <c r="Y16" s="657"/>
      <c r="Z16" s="657"/>
      <c r="AA16" s="657"/>
      <c r="AB16" s="657"/>
      <c r="AC16" s="658"/>
      <c r="AD16" s="656" t="s">
        <v>596</v>
      </c>
      <c r="AE16" s="657"/>
      <c r="AF16" s="657"/>
      <c r="AG16" s="657"/>
      <c r="AH16" s="657"/>
      <c r="AI16" s="657"/>
      <c r="AJ16" s="658"/>
      <c r="AK16" s="656" t="s">
        <v>602</v>
      </c>
      <c r="AL16" s="657"/>
      <c r="AM16" s="657"/>
      <c r="AN16" s="657"/>
      <c r="AO16" s="657"/>
      <c r="AP16" s="657"/>
      <c r="AQ16" s="658"/>
      <c r="AR16" s="756"/>
      <c r="AS16" s="757"/>
      <c r="AT16" s="757"/>
      <c r="AU16" s="757"/>
      <c r="AV16" s="757"/>
      <c r="AW16" s="757"/>
      <c r="AX16" s="758"/>
    </row>
    <row r="17" spans="1:50" ht="21.95" customHeight="1" x14ac:dyDescent="0.15">
      <c r="A17" s="613"/>
      <c r="B17" s="614"/>
      <c r="C17" s="614"/>
      <c r="D17" s="614"/>
      <c r="E17" s="614"/>
      <c r="F17" s="615"/>
      <c r="G17" s="724"/>
      <c r="H17" s="725"/>
      <c r="I17" s="710" t="s">
        <v>50</v>
      </c>
      <c r="J17" s="761"/>
      <c r="K17" s="761"/>
      <c r="L17" s="761"/>
      <c r="M17" s="761"/>
      <c r="N17" s="761"/>
      <c r="O17" s="762"/>
      <c r="P17" s="656" t="s">
        <v>596</v>
      </c>
      <c r="Q17" s="657"/>
      <c r="R17" s="657"/>
      <c r="S17" s="657"/>
      <c r="T17" s="657"/>
      <c r="U17" s="657"/>
      <c r="V17" s="658"/>
      <c r="W17" s="656" t="s">
        <v>596</v>
      </c>
      <c r="X17" s="657"/>
      <c r="Y17" s="657"/>
      <c r="Z17" s="657"/>
      <c r="AA17" s="657"/>
      <c r="AB17" s="657"/>
      <c r="AC17" s="658"/>
      <c r="AD17" s="656" t="s">
        <v>596</v>
      </c>
      <c r="AE17" s="657"/>
      <c r="AF17" s="657"/>
      <c r="AG17" s="657"/>
      <c r="AH17" s="657"/>
      <c r="AI17" s="657"/>
      <c r="AJ17" s="658"/>
      <c r="AK17" s="656" t="s">
        <v>602</v>
      </c>
      <c r="AL17" s="657"/>
      <c r="AM17" s="657"/>
      <c r="AN17" s="657"/>
      <c r="AO17" s="657"/>
      <c r="AP17" s="657"/>
      <c r="AQ17" s="658"/>
      <c r="AR17" s="916"/>
      <c r="AS17" s="916"/>
      <c r="AT17" s="916"/>
      <c r="AU17" s="916"/>
      <c r="AV17" s="916"/>
      <c r="AW17" s="916"/>
      <c r="AX17" s="917"/>
    </row>
    <row r="18" spans="1:50" ht="21.95" customHeight="1" x14ac:dyDescent="0.15">
      <c r="A18" s="613"/>
      <c r="B18" s="614"/>
      <c r="C18" s="614"/>
      <c r="D18" s="614"/>
      <c r="E18" s="614"/>
      <c r="F18" s="615"/>
      <c r="G18" s="726"/>
      <c r="H18" s="727"/>
      <c r="I18" s="715" t="s">
        <v>20</v>
      </c>
      <c r="J18" s="716"/>
      <c r="K18" s="716"/>
      <c r="L18" s="716"/>
      <c r="M18" s="716"/>
      <c r="N18" s="716"/>
      <c r="O18" s="717"/>
      <c r="P18" s="878">
        <f>SUM(P13:V17)</f>
        <v>390</v>
      </c>
      <c r="Q18" s="879"/>
      <c r="R18" s="879"/>
      <c r="S18" s="879"/>
      <c r="T18" s="879"/>
      <c r="U18" s="879"/>
      <c r="V18" s="880"/>
      <c r="W18" s="878">
        <f>SUM(W13:AC17)</f>
        <v>199</v>
      </c>
      <c r="X18" s="879"/>
      <c r="Y18" s="879"/>
      <c r="Z18" s="879"/>
      <c r="AA18" s="879"/>
      <c r="AB18" s="879"/>
      <c r="AC18" s="880"/>
      <c r="AD18" s="878">
        <f>SUM(AD13:AJ17)</f>
        <v>62</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1.95" customHeight="1" x14ac:dyDescent="0.15">
      <c r="A19" s="613"/>
      <c r="B19" s="614"/>
      <c r="C19" s="614"/>
      <c r="D19" s="614"/>
      <c r="E19" s="614"/>
      <c r="F19" s="615"/>
      <c r="G19" s="876" t="s">
        <v>9</v>
      </c>
      <c r="H19" s="877"/>
      <c r="I19" s="877"/>
      <c r="J19" s="877"/>
      <c r="K19" s="877"/>
      <c r="L19" s="877"/>
      <c r="M19" s="877"/>
      <c r="N19" s="877"/>
      <c r="O19" s="877"/>
      <c r="P19" s="656">
        <v>390</v>
      </c>
      <c r="Q19" s="657"/>
      <c r="R19" s="657"/>
      <c r="S19" s="657"/>
      <c r="T19" s="657"/>
      <c r="U19" s="657"/>
      <c r="V19" s="658"/>
      <c r="W19" s="656">
        <v>197</v>
      </c>
      <c r="X19" s="657"/>
      <c r="Y19" s="657"/>
      <c r="Z19" s="657"/>
      <c r="AA19" s="657"/>
      <c r="AB19" s="657"/>
      <c r="AC19" s="658"/>
      <c r="AD19" s="656">
        <v>61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1.95" customHeight="1" x14ac:dyDescent="0.15">
      <c r="A20" s="613"/>
      <c r="B20" s="614"/>
      <c r="C20" s="614"/>
      <c r="D20" s="614"/>
      <c r="E20" s="614"/>
      <c r="F20" s="615"/>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0.98994974874371855</v>
      </c>
      <c r="X20" s="311"/>
      <c r="Y20" s="311"/>
      <c r="Z20" s="311"/>
      <c r="AA20" s="311"/>
      <c r="AB20" s="311"/>
      <c r="AC20" s="311"/>
      <c r="AD20" s="311">
        <f t="shared" ref="AD20" si="1">IF(AD18=0, "-", SUM(AD19)/AD18)</f>
        <v>0.9838709677419355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4.95" customHeight="1" x14ac:dyDescent="0.15">
      <c r="A21" s="849"/>
      <c r="B21" s="850"/>
      <c r="C21" s="850"/>
      <c r="D21" s="850"/>
      <c r="E21" s="850"/>
      <c r="F21" s="945"/>
      <c r="G21" s="309" t="s">
        <v>497</v>
      </c>
      <c r="H21" s="310"/>
      <c r="I21" s="310"/>
      <c r="J21" s="310"/>
      <c r="K21" s="310"/>
      <c r="L21" s="310"/>
      <c r="M21" s="310"/>
      <c r="N21" s="310"/>
      <c r="O21" s="310"/>
      <c r="P21" s="311">
        <f>IF(P19=0, "-", SUM(P19)/SUM(P13,P14))</f>
        <v>5.6521739130434785</v>
      </c>
      <c r="Q21" s="311"/>
      <c r="R21" s="311"/>
      <c r="S21" s="311"/>
      <c r="T21" s="311"/>
      <c r="U21" s="311"/>
      <c r="V21" s="311"/>
      <c r="W21" s="311">
        <f t="shared" ref="W21" si="2">IF(W19=0, "-", SUM(W19)/SUM(W13,W14))</f>
        <v>1.5153846153846153</v>
      </c>
      <c r="X21" s="311"/>
      <c r="Y21" s="311"/>
      <c r="Z21" s="311"/>
      <c r="AA21" s="311"/>
      <c r="AB21" s="311"/>
      <c r="AC21" s="311"/>
      <c r="AD21" s="311">
        <f t="shared" ref="AD21" si="3">IF(AD19=0, "-", SUM(AD19)/SUM(AD13,AD14))</f>
        <v>0.9838709677419355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1.95" customHeight="1" x14ac:dyDescent="0.15">
      <c r="A23" s="966"/>
      <c r="B23" s="967"/>
      <c r="C23" s="967"/>
      <c r="D23" s="967"/>
      <c r="E23" s="967"/>
      <c r="F23" s="968"/>
      <c r="G23" s="951"/>
      <c r="H23" s="952"/>
      <c r="I23" s="952"/>
      <c r="J23" s="952"/>
      <c r="K23" s="952"/>
      <c r="L23" s="952"/>
      <c r="M23" s="952"/>
      <c r="N23" s="952"/>
      <c r="O23" s="953"/>
      <c r="P23" s="918"/>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1.9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1.9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1.9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1.9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1.9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1.95" customHeight="1" thickBot="1" x14ac:dyDescent="0.2">
      <c r="A29" s="969"/>
      <c r="B29" s="970"/>
      <c r="C29" s="970"/>
      <c r="D29" s="970"/>
      <c r="E29" s="970"/>
      <c r="F29" s="971"/>
      <c r="G29" s="960" t="s">
        <v>475</v>
      </c>
      <c r="H29" s="961"/>
      <c r="I29" s="961"/>
      <c r="J29" s="961"/>
      <c r="K29" s="961"/>
      <c r="L29" s="961"/>
      <c r="M29" s="961"/>
      <c r="N29" s="961"/>
      <c r="O29" s="962"/>
      <c r="P29" s="932">
        <f>AK13</f>
        <v>0</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615</v>
      </c>
      <c r="AR31" s="193"/>
      <c r="AS31" s="126" t="s">
        <v>356</v>
      </c>
      <c r="AT31" s="127"/>
      <c r="AU31" s="192">
        <v>29</v>
      </c>
      <c r="AV31" s="192"/>
      <c r="AW31" s="394" t="s">
        <v>300</v>
      </c>
      <c r="AX31" s="395"/>
    </row>
    <row r="32" spans="1:50" ht="24.95" customHeight="1" x14ac:dyDescent="0.15">
      <c r="A32" s="399"/>
      <c r="B32" s="397"/>
      <c r="C32" s="397"/>
      <c r="D32" s="397"/>
      <c r="E32" s="397"/>
      <c r="F32" s="398"/>
      <c r="G32" s="560" t="s">
        <v>557</v>
      </c>
      <c r="H32" s="561"/>
      <c r="I32" s="561"/>
      <c r="J32" s="561"/>
      <c r="K32" s="561"/>
      <c r="L32" s="561"/>
      <c r="M32" s="561"/>
      <c r="N32" s="561"/>
      <c r="O32" s="562"/>
      <c r="P32" s="98" t="s">
        <v>558</v>
      </c>
      <c r="Q32" s="98"/>
      <c r="R32" s="98"/>
      <c r="S32" s="98"/>
      <c r="T32" s="98"/>
      <c r="U32" s="98"/>
      <c r="V32" s="98"/>
      <c r="W32" s="98"/>
      <c r="X32" s="99"/>
      <c r="Y32" s="467" t="s">
        <v>12</v>
      </c>
      <c r="Z32" s="527"/>
      <c r="AA32" s="528"/>
      <c r="AB32" s="457" t="s">
        <v>559</v>
      </c>
      <c r="AC32" s="457"/>
      <c r="AD32" s="457"/>
      <c r="AE32" s="211">
        <v>2</v>
      </c>
      <c r="AF32" s="212"/>
      <c r="AG32" s="212"/>
      <c r="AH32" s="212"/>
      <c r="AI32" s="211">
        <v>3</v>
      </c>
      <c r="AJ32" s="212"/>
      <c r="AK32" s="212"/>
      <c r="AL32" s="212"/>
      <c r="AM32" s="211">
        <v>5</v>
      </c>
      <c r="AN32" s="212"/>
      <c r="AO32" s="212"/>
      <c r="AP32" s="212"/>
      <c r="AQ32" s="333" t="s">
        <v>615</v>
      </c>
      <c r="AR32" s="200"/>
      <c r="AS32" s="200"/>
      <c r="AT32" s="334"/>
      <c r="AU32" s="212">
        <v>5</v>
      </c>
      <c r="AV32" s="212"/>
      <c r="AW32" s="212"/>
      <c r="AX32" s="214"/>
    </row>
    <row r="33" spans="1:50" ht="24.9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v>5</v>
      </c>
      <c r="AF33" s="212"/>
      <c r="AG33" s="212"/>
      <c r="AH33" s="212"/>
      <c r="AI33" s="211">
        <v>5</v>
      </c>
      <c r="AJ33" s="212"/>
      <c r="AK33" s="212"/>
      <c r="AL33" s="212"/>
      <c r="AM33" s="211">
        <v>5</v>
      </c>
      <c r="AN33" s="212"/>
      <c r="AO33" s="212"/>
      <c r="AP33" s="212"/>
      <c r="AQ33" s="333" t="s">
        <v>615</v>
      </c>
      <c r="AR33" s="200"/>
      <c r="AS33" s="200"/>
      <c r="AT33" s="334"/>
      <c r="AU33" s="212">
        <v>5</v>
      </c>
      <c r="AV33" s="212"/>
      <c r="AW33" s="212"/>
      <c r="AX33" s="214"/>
    </row>
    <row r="34" spans="1:50" ht="24.9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40</v>
      </c>
      <c r="AF34" s="212"/>
      <c r="AG34" s="212"/>
      <c r="AH34" s="212"/>
      <c r="AI34" s="211">
        <v>60</v>
      </c>
      <c r="AJ34" s="212"/>
      <c r="AK34" s="212"/>
      <c r="AL34" s="212"/>
      <c r="AM34" s="211">
        <v>100</v>
      </c>
      <c r="AN34" s="212"/>
      <c r="AO34" s="212"/>
      <c r="AP34" s="212"/>
      <c r="AQ34" s="333" t="s">
        <v>615</v>
      </c>
      <c r="AR34" s="200"/>
      <c r="AS34" s="200"/>
      <c r="AT34" s="334"/>
      <c r="AU34" s="212">
        <v>100</v>
      </c>
      <c r="AV34" s="212"/>
      <c r="AW34" s="212"/>
      <c r="AX34" s="214"/>
    </row>
    <row r="35" spans="1:50" ht="24.95" customHeight="1" x14ac:dyDescent="0.15">
      <c r="A35" s="219" t="s">
        <v>528</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4.9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4.9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211">
        <v>70</v>
      </c>
      <c r="AF101" s="212"/>
      <c r="AG101" s="212"/>
      <c r="AH101" s="213"/>
      <c r="AI101" s="211" t="s">
        <v>602</v>
      </c>
      <c r="AJ101" s="212"/>
      <c r="AK101" s="212"/>
      <c r="AL101" s="213"/>
      <c r="AM101" s="211" t="s">
        <v>602</v>
      </c>
      <c r="AN101" s="212"/>
      <c r="AO101" s="212"/>
      <c r="AP101" s="213"/>
      <c r="AQ101" s="211" t="s">
        <v>602</v>
      </c>
      <c r="AR101" s="212"/>
      <c r="AS101" s="212"/>
      <c r="AT101" s="213"/>
      <c r="AU101" s="211" t="s">
        <v>602</v>
      </c>
      <c r="AV101" s="212"/>
      <c r="AW101" s="212"/>
      <c r="AX101" s="213"/>
    </row>
    <row r="102" spans="1:60" ht="24.9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559</v>
      </c>
      <c r="AC102" s="457"/>
      <c r="AD102" s="457"/>
      <c r="AE102" s="414">
        <v>60</v>
      </c>
      <c r="AF102" s="414"/>
      <c r="AG102" s="414"/>
      <c r="AH102" s="414"/>
      <c r="AI102" s="414" t="s">
        <v>602</v>
      </c>
      <c r="AJ102" s="414"/>
      <c r="AK102" s="414"/>
      <c r="AL102" s="414"/>
      <c r="AM102" s="414" t="s">
        <v>602</v>
      </c>
      <c r="AN102" s="414"/>
      <c r="AO102" s="414"/>
      <c r="AP102" s="414"/>
      <c r="AQ102" s="266" t="s">
        <v>602</v>
      </c>
      <c r="AR102" s="267"/>
      <c r="AS102" s="267"/>
      <c r="AT102" s="312"/>
      <c r="AU102" s="266" t="s">
        <v>602</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4.95" customHeight="1" x14ac:dyDescent="0.15">
      <c r="A104" s="418"/>
      <c r="B104" s="419"/>
      <c r="C104" s="419"/>
      <c r="D104" s="419"/>
      <c r="E104" s="419"/>
      <c r="F104" s="420"/>
      <c r="G104" s="98" t="s">
        <v>603</v>
      </c>
      <c r="H104" s="98"/>
      <c r="I104" s="98"/>
      <c r="J104" s="98"/>
      <c r="K104" s="98"/>
      <c r="L104" s="98"/>
      <c r="M104" s="98"/>
      <c r="N104" s="98"/>
      <c r="O104" s="98"/>
      <c r="P104" s="98"/>
      <c r="Q104" s="98"/>
      <c r="R104" s="98"/>
      <c r="S104" s="98"/>
      <c r="T104" s="98"/>
      <c r="U104" s="98"/>
      <c r="V104" s="98"/>
      <c r="W104" s="98"/>
      <c r="X104" s="99"/>
      <c r="Y104" s="461" t="s">
        <v>55</v>
      </c>
      <c r="Z104" s="462"/>
      <c r="AA104" s="463"/>
      <c r="AB104" s="541" t="s">
        <v>559</v>
      </c>
      <c r="AC104" s="542"/>
      <c r="AD104" s="543"/>
      <c r="AE104" s="211" t="s">
        <v>602</v>
      </c>
      <c r="AF104" s="212"/>
      <c r="AG104" s="212"/>
      <c r="AH104" s="213"/>
      <c r="AI104" s="211">
        <v>11</v>
      </c>
      <c r="AJ104" s="212"/>
      <c r="AK104" s="212"/>
      <c r="AL104" s="213"/>
      <c r="AM104" s="211">
        <v>7</v>
      </c>
      <c r="AN104" s="212"/>
      <c r="AO104" s="212"/>
      <c r="AP104" s="213"/>
      <c r="AQ104" s="211" t="s">
        <v>602</v>
      </c>
      <c r="AR104" s="212"/>
      <c r="AS104" s="212"/>
      <c r="AT104" s="213"/>
      <c r="AU104" s="211" t="s">
        <v>602</v>
      </c>
      <c r="AV104" s="212"/>
      <c r="AW104" s="212"/>
      <c r="AX104" s="213"/>
    </row>
    <row r="105" spans="1:60" ht="24.9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559</v>
      </c>
      <c r="AC105" s="465"/>
      <c r="AD105" s="466"/>
      <c r="AE105" s="414" t="s">
        <v>602</v>
      </c>
      <c r="AF105" s="414"/>
      <c r="AG105" s="414"/>
      <c r="AH105" s="414"/>
      <c r="AI105" s="414">
        <v>6</v>
      </c>
      <c r="AJ105" s="414"/>
      <c r="AK105" s="414"/>
      <c r="AL105" s="414"/>
      <c r="AM105" s="414">
        <v>7</v>
      </c>
      <c r="AN105" s="414"/>
      <c r="AO105" s="414"/>
      <c r="AP105" s="414"/>
      <c r="AQ105" s="211" t="s">
        <v>602</v>
      </c>
      <c r="AR105" s="212"/>
      <c r="AS105" s="212"/>
      <c r="AT105" s="213"/>
      <c r="AU105" s="266" t="s">
        <v>602</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t="s">
        <v>602</v>
      </c>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4.95" customHeight="1" x14ac:dyDescent="0.15">
      <c r="A116" s="435"/>
      <c r="B116" s="436"/>
      <c r="C116" s="436"/>
      <c r="D116" s="436"/>
      <c r="E116" s="436"/>
      <c r="F116" s="437"/>
      <c r="G116" s="389" t="s">
        <v>562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591</v>
      </c>
      <c r="AC116" s="459"/>
      <c r="AD116" s="460"/>
      <c r="AE116" s="414">
        <f>390/70</f>
        <v>5.5714285714285712</v>
      </c>
      <c r="AF116" s="414"/>
      <c r="AG116" s="414"/>
      <c r="AH116" s="414"/>
      <c r="AI116" s="414">
        <f>197/11</f>
        <v>17.90909090909091</v>
      </c>
      <c r="AJ116" s="414"/>
      <c r="AK116" s="414"/>
      <c r="AL116" s="414"/>
      <c r="AM116" s="414">
        <f>61/7</f>
        <v>8.7142857142857135</v>
      </c>
      <c r="AN116" s="414"/>
      <c r="AO116" s="414"/>
      <c r="AP116" s="414"/>
      <c r="AQ116" s="211" t="s">
        <v>602</v>
      </c>
      <c r="AR116" s="212"/>
      <c r="AS116" s="212"/>
      <c r="AT116" s="212"/>
      <c r="AU116" s="212"/>
      <c r="AV116" s="212"/>
      <c r="AW116" s="212"/>
      <c r="AX116" s="214"/>
    </row>
    <row r="117" spans="1:50" ht="50.1"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591</v>
      </c>
      <c r="AC117" s="469"/>
      <c r="AD117" s="470"/>
      <c r="AE117" s="547" t="s">
        <v>563</v>
      </c>
      <c r="AF117" s="547"/>
      <c r="AG117" s="547"/>
      <c r="AH117" s="547"/>
      <c r="AI117" s="547" t="s">
        <v>564</v>
      </c>
      <c r="AJ117" s="547"/>
      <c r="AK117" s="547"/>
      <c r="AL117" s="547"/>
      <c r="AM117" s="547" t="s">
        <v>600</v>
      </c>
      <c r="AN117" s="547"/>
      <c r="AO117" s="547"/>
      <c r="AP117" s="547"/>
      <c r="AQ117" s="547" t="s">
        <v>602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5.1"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5.1"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30</v>
      </c>
      <c r="AV133" s="193"/>
      <c r="AW133" s="126" t="s">
        <v>300</v>
      </c>
      <c r="AX133" s="188"/>
    </row>
    <row r="134" spans="1:50" ht="30"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604</v>
      </c>
      <c r="AC134" s="198"/>
      <c r="AD134" s="198"/>
      <c r="AE134" s="199" t="s">
        <v>553</v>
      </c>
      <c r="AF134" s="200"/>
      <c r="AG134" s="200"/>
      <c r="AH134" s="200"/>
      <c r="AI134" s="199" t="s">
        <v>553</v>
      </c>
      <c r="AJ134" s="200"/>
      <c r="AK134" s="200"/>
      <c r="AL134" s="200"/>
      <c r="AM134" s="199" t="s">
        <v>553</v>
      </c>
      <c r="AN134" s="200"/>
      <c r="AO134" s="200"/>
      <c r="AP134" s="200"/>
      <c r="AQ134" s="199"/>
      <c r="AR134" s="200"/>
      <c r="AS134" s="200"/>
      <c r="AT134" s="200"/>
      <c r="AU134" s="199"/>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594</v>
      </c>
      <c r="AC135" s="206"/>
      <c r="AD135" s="206"/>
      <c r="AE135" s="199" t="s">
        <v>553</v>
      </c>
      <c r="AF135" s="200"/>
      <c r="AG135" s="200"/>
      <c r="AH135" s="200"/>
      <c r="AI135" s="199" t="s">
        <v>553</v>
      </c>
      <c r="AJ135" s="200"/>
      <c r="AK135" s="200"/>
      <c r="AL135" s="200"/>
      <c r="AM135" s="199" t="s">
        <v>553</v>
      </c>
      <c r="AN135" s="200"/>
      <c r="AO135" s="200"/>
      <c r="AP135" s="200"/>
      <c r="AQ135" s="199"/>
      <c r="AR135" s="200"/>
      <c r="AS135" s="200"/>
      <c r="AT135" s="200"/>
      <c r="AU135" s="199">
        <v>200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95"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9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597</v>
      </c>
      <c r="K430" s="900"/>
      <c r="L430" s="900"/>
      <c r="M430" s="900"/>
      <c r="N430" s="900"/>
      <c r="O430" s="900"/>
      <c r="P430" s="900"/>
      <c r="Q430" s="900"/>
      <c r="R430" s="900"/>
      <c r="S430" s="900"/>
      <c r="T430" s="901"/>
      <c r="U430" s="587" t="s">
        <v>598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95" customHeight="1" x14ac:dyDescent="0.15">
      <c r="A482" s="182"/>
      <c r="B482" s="179"/>
      <c r="C482" s="173"/>
      <c r="D482" s="179"/>
      <c r="E482" s="118" t="s">
        <v>599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95"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898" t="s">
        <v>384</v>
      </c>
      <c r="H484" s="116"/>
      <c r="I484" s="116"/>
      <c r="J484" s="899" t="s">
        <v>614</v>
      </c>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615</v>
      </c>
      <c r="AF486" s="193"/>
      <c r="AG486" s="126" t="s">
        <v>356</v>
      </c>
      <c r="AH486" s="127"/>
      <c r="AI486" s="149"/>
      <c r="AJ486" s="149"/>
      <c r="AK486" s="149"/>
      <c r="AL486" s="147"/>
      <c r="AM486" s="149"/>
      <c r="AN486" s="149"/>
      <c r="AO486" s="149"/>
      <c r="AP486" s="147"/>
      <c r="AQ486" s="589" t="s">
        <v>615</v>
      </c>
      <c r="AR486" s="193"/>
      <c r="AS486" s="126" t="s">
        <v>356</v>
      </c>
      <c r="AT486" s="127"/>
      <c r="AU486" s="193" t="s">
        <v>615</v>
      </c>
      <c r="AV486" s="193"/>
      <c r="AW486" s="126" t="s">
        <v>300</v>
      </c>
      <c r="AX486" s="188"/>
    </row>
    <row r="487" spans="1:50" ht="23.25" customHeight="1" x14ac:dyDescent="0.15">
      <c r="A487" s="182"/>
      <c r="B487" s="179"/>
      <c r="C487" s="173"/>
      <c r="D487" s="179"/>
      <c r="E487" s="335"/>
      <c r="F487" s="336"/>
      <c r="G487" s="97" t="s">
        <v>615</v>
      </c>
      <c r="H487" s="98"/>
      <c r="I487" s="98"/>
      <c r="J487" s="98"/>
      <c r="K487" s="98"/>
      <c r="L487" s="98"/>
      <c r="M487" s="98"/>
      <c r="N487" s="98"/>
      <c r="O487" s="98"/>
      <c r="P487" s="98"/>
      <c r="Q487" s="98"/>
      <c r="R487" s="98"/>
      <c r="S487" s="98"/>
      <c r="T487" s="98"/>
      <c r="U487" s="98"/>
      <c r="V487" s="98"/>
      <c r="W487" s="98"/>
      <c r="X487" s="99"/>
      <c r="Y487" s="194" t="s">
        <v>12</v>
      </c>
      <c r="Z487" s="195"/>
      <c r="AA487" s="196"/>
      <c r="AB487" s="206" t="s">
        <v>615</v>
      </c>
      <c r="AC487" s="206"/>
      <c r="AD487" s="206"/>
      <c r="AE487" s="333" t="s">
        <v>615</v>
      </c>
      <c r="AF487" s="200"/>
      <c r="AG487" s="200"/>
      <c r="AH487" s="200"/>
      <c r="AI487" s="333" t="s">
        <v>615</v>
      </c>
      <c r="AJ487" s="200"/>
      <c r="AK487" s="200"/>
      <c r="AL487" s="200"/>
      <c r="AM487" s="333" t="s">
        <v>615</v>
      </c>
      <c r="AN487" s="200"/>
      <c r="AO487" s="200"/>
      <c r="AP487" s="334"/>
      <c r="AQ487" s="333" t="s">
        <v>615</v>
      </c>
      <c r="AR487" s="200"/>
      <c r="AS487" s="200"/>
      <c r="AT487" s="334"/>
      <c r="AU487" s="200" t="s">
        <v>615</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615</v>
      </c>
      <c r="AC488" s="198"/>
      <c r="AD488" s="198"/>
      <c r="AE488" s="333" t="s">
        <v>615</v>
      </c>
      <c r="AF488" s="200"/>
      <c r="AG488" s="200"/>
      <c r="AH488" s="334"/>
      <c r="AI488" s="333" t="s">
        <v>615</v>
      </c>
      <c r="AJ488" s="200"/>
      <c r="AK488" s="200"/>
      <c r="AL488" s="200"/>
      <c r="AM488" s="333" t="s">
        <v>615</v>
      </c>
      <c r="AN488" s="200"/>
      <c r="AO488" s="200"/>
      <c r="AP488" s="334"/>
      <c r="AQ488" s="333" t="s">
        <v>615</v>
      </c>
      <c r="AR488" s="200"/>
      <c r="AS488" s="200"/>
      <c r="AT488" s="334"/>
      <c r="AU488" s="200" t="s">
        <v>615</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615</v>
      </c>
      <c r="AF489" s="200"/>
      <c r="AG489" s="200"/>
      <c r="AH489" s="334"/>
      <c r="AI489" s="333" t="s">
        <v>615</v>
      </c>
      <c r="AJ489" s="200"/>
      <c r="AK489" s="200"/>
      <c r="AL489" s="200"/>
      <c r="AM489" s="333" t="s">
        <v>615</v>
      </c>
      <c r="AN489" s="200"/>
      <c r="AO489" s="200"/>
      <c r="AP489" s="334"/>
      <c r="AQ489" s="333" t="s">
        <v>615</v>
      </c>
      <c r="AR489" s="200"/>
      <c r="AS489" s="200"/>
      <c r="AT489" s="334"/>
      <c r="AU489" s="200" t="s">
        <v>615</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615</v>
      </c>
      <c r="AF511" s="193"/>
      <c r="AG511" s="126" t="s">
        <v>356</v>
      </c>
      <c r="AH511" s="127"/>
      <c r="AI511" s="149"/>
      <c r="AJ511" s="149"/>
      <c r="AK511" s="149"/>
      <c r="AL511" s="147"/>
      <c r="AM511" s="149"/>
      <c r="AN511" s="149"/>
      <c r="AO511" s="149"/>
      <c r="AP511" s="147"/>
      <c r="AQ511" s="589" t="s">
        <v>615</v>
      </c>
      <c r="AR511" s="193"/>
      <c r="AS511" s="126" t="s">
        <v>356</v>
      </c>
      <c r="AT511" s="127"/>
      <c r="AU511" s="193" t="s">
        <v>615</v>
      </c>
      <c r="AV511" s="193"/>
      <c r="AW511" s="126" t="s">
        <v>300</v>
      </c>
      <c r="AX511" s="188"/>
    </row>
    <row r="512" spans="1:50" ht="23.25" customHeight="1" x14ac:dyDescent="0.15">
      <c r="A512" s="182"/>
      <c r="B512" s="179"/>
      <c r="C512" s="173"/>
      <c r="D512" s="179"/>
      <c r="E512" s="335"/>
      <c r="F512" s="336"/>
      <c r="G512" s="97" t="s">
        <v>615</v>
      </c>
      <c r="H512" s="98"/>
      <c r="I512" s="98"/>
      <c r="J512" s="98"/>
      <c r="K512" s="98"/>
      <c r="L512" s="98"/>
      <c r="M512" s="98"/>
      <c r="N512" s="98"/>
      <c r="O512" s="98"/>
      <c r="P512" s="98"/>
      <c r="Q512" s="98"/>
      <c r="R512" s="98"/>
      <c r="S512" s="98"/>
      <c r="T512" s="98"/>
      <c r="U512" s="98"/>
      <c r="V512" s="98"/>
      <c r="W512" s="98"/>
      <c r="X512" s="99"/>
      <c r="Y512" s="194" t="s">
        <v>12</v>
      </c>
      <c r="Z512" s="195"/>
      <c r="AA512" s="196"/>
      <c r="AB512" s="206" t="s">
        <v>615</v>
      </c>
      <c r="AC512" s="206"/>
      <c r="AD512" s="206"/>
      <c r="AE512" s="333" t="s">
        <v>615</v>
      </c>
      <c r="AF512" s="200"/>
      <c r="AG512" s="200"/>
      <c r="AH512" s="200"/>
      <c r="AI512" s="333" t="s">
        <v>615</v>
      </c>
      <c r="AJ512" s="200"/>
      <c r="AK512" s="200"/>
      <c r="AL512" s="200"/>
      <c r="AM512" s="333" t="s">
        <v>615</v>
      </c>
      <c r="AN512" s="200"/>
      <c r="AO512" s="200"/>
      <c r="AP512" s="334"/>
      <c r="AQ512" s="333" t="s">
        <v>615</v>
      </c>
      <c r="AR512" s="200"/>
      <c r="AS512" s="200"/>
      <c r="AT512" s="334"/>
      <c r="AU512" s="200" t="s">
        <v>615</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615</v>
      </c>
      <c r="AC513" s="198"/>
      <c r="AD513" s="198"/>
      <c r="AE513" s="333" t="s">
        <v>615</v>
      </c>
      <c r="AF513" s="200"/>
      <c r="AG513" s="200"/>
      <c r="AH513" s="334"/>
      <c r="AI513" s="333" t="s">
        <v>615</v>
      </c>
      <c r="AJ513" s="200"/>
      <c r="AK513" s="200"/>
      <c r="AL513" s="200"/>
      <c r="AM513" s="333" t="s">
        <v>615</v>
      </c>
      <c r="AN513" s="200"/>
      <c r="AO513" s="200"/>
      <c r="AP513" s="334"/>
      <c r="AQ513" s="333" t="s">
        <v>615</v>
      </c>
      <c r="AR513" s="200"/>
      <c r="AS513" s="200"/>
      <c r="AT513" s="334"/>
      <c r="AU513" s="200" t="s">
        <v>615</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615</v>
      </c>
      <c r="AF514" s="200"/>
      <c r="AG514" s="200"/>
      <c r="AH514" s="334"/>
      <c r="AI514" s="333" t="s">
        <v>615</v>
      </c>
      <c r="AJ514" s="200"/>
      <c r="AK514" s="200"/>
      <c r="AL514" s="200"/>
      <c r="AM514" s="333" t="s">
        <v>615</v>
      </c>
      <c r="AN514" s="200"/>
      <c r="AO514" s="200"/>
      <c r="AP514" s="334"/>
      <c r="AQ514" s="333" t="s">
        <v>615</v>
      </c>
      <c r="AR514" s="200"/>
      <c r="AS514" s="200"/>
      <c r="AT514" s="334"/>
      <c r="AU514" s="200" t="s">
        <v>615</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615</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thickBo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54.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552</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552</v>
      </c>
      <c r="AE704" s="782"/>
      <c r="AF704" s="782"/>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4.95"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552</v>
      </c>
      <c r="AE705" s="714"/>
      <c r="AF705" s="714"/>
      <c r="AG705" s="118" t="s">
        <v>575</v>
      </c>
      <c r="AH705" s="98"/>
      <c r="AI705" s="98"/>
      <c r="AJ705" s="98"/>
      <c r="AK705" s="98"/>
      <c r="AL705" s="98"/>
      <c r="AM705" s="98"/>
      <c r="AN705" s="98"/>
      <c r="AO705" s="98"/>
      <c r="AP705" s="98"/>
      <c r="AQ705" s="98"/>
      <c r="AR705" s="98"/>
      <c r="AS705" s="98"/>
      <c r="AT705" s="98"/>
      <c r="AU705" s="98"/>
      <c r="AV705" s="98"/>
      <c r="AW705" s="98"/>
      <c r="AX705" s="119"/>
    </row>
    <row r="706" spans="1:50" ht="39.950000000000003" customHeight="1" x14ac:dyDescent="0.15">
      <c r="A706" s="641"/>
      <c r="B706" s="642"/>
      <c r="C706" s="794"/>
      <c r="D706" s="795"/>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4.9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570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4.9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571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4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4.9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4.9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571</v>
      </c>
      <c r="AE712" s="782"/>
      <c r="AF712" s="782"/>
      <c r="AG712" s="810"/>
      <c r="AH712" s="811"/>
      <c r="AI712" s="811"/>
      <c r="AJ712" s="811"/>
      <c r="AK712" s="811"/>
      <c r="AL712" s="811"/>
      <c r="AM712" s="811"/>
      <c r="AN712" s="811"/>
      <c r="AO712" s="811"/>
      <c r="AP712" s="811"/>
      <c r="AQ712" s="811"/>
      <c r="AR712" s="811"/>
      <c r="AS712" s="811"/>
      <c r="AT712" s="811"/>
      <c r="AU712" s="811"/>
      <c r="AV712" s="811"/>
      <c r="AW712" s="811"/>
      <c r="AX712" s="812"/>
    </row>
    <row r="713" spans="1:50" ht="24.9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571</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552</v>
      </c>
      <c r="AE714" s="808"/>
      <c r="AF714" s="809"/>
      <c r="AG714" s="735" t="s">
        <v>578</v>
      </c>
      <c r="AH714" s="736"/>
      <c r="AI714" s="736"/>
      <c r="AJ714" s="736"/>
      <c r="AK714" s="736"/>
      <c r="AL714" s="736"/>
      <c r="AM714" s="736"/>
      <c r="AN714" s="736"/>
      <c r="AO714" s="736"/>
      <c r="AP714" s="736"/>
      <c r="AQ714" s="736"/>
      <c r="AR714" s="736"/>
      <c r="AS714" s="736"/>
      <c r="AT714" s="736"/>
      <c r="AU714" s="736"/>
      <c r="AV714" s="736"/>
      <c r="AW714" s="736"/>
      <c r="AX714" s="737"/>
    </row>
    <row r="715" spans="1:50" ht="50.1"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579</v>
      </c>
      <c r="AH715" s="742"/>
      <c r="AI715" s="742"/>
      <c r="AJ715" s="742"/>
      <c r="AK715" s="742"/>
      <c r="AL715" s="742"/>
      <c r="AM715" s="742"/>
      <c r="AN715" s="742"/>
      <c r="AO715" s="742"/>
      <c r="AP715" s="742"/>
      <c r="AQ715" s="742"/>
      <c r="AR715" s="742"/>
      <c r="AS715" s="742"/>
      <c r="AT715" s="742"/>
      <c r="AU715" s="742"/>
      <c r="AV715" s="742"/>
      <c r="AW715" s="742"/>
      <c r="AX715" s="743"/>
    </row>
    <row r="716" spans="1:50" ht="4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4.9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50.1"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552</v>
      </c>
      <c r="AE719" s="604"/>
      <c r="AF719" s="604"/>
      <c r="AG719" s="118" t="s">
        <v>584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30" customHeight="1" x14ac:dyDescent="0.15">
      <c r="A721" s="777"/>
      <c r="B721" s="778"/>
      <c r="C721" s="289" t="s">
        <v>583</v>
      </c>
      <c r="D721" s="290"/>
      <c r="E721" s="290"/>
      <c r="F721" s="291"/>
      <c r="G721" s="280"/>
      <c r="H721" s="281"/>
      <c r="I721" s="83" t="str">
        <f>IF(OR(G721="　", G721=""), "", "-")</f>
        <v/>
      </c>
      <c r="J721" s="284"/>
      <c r="K721" s="284"/>
      <c r="L721" s="83" t="str">
        <f>IF(M721="","","-")</f>
        <v/>
      </c>
      <c r="M721" s="84"/>
      <c r="N721" s="297" t="s">
        <v>582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5.75" customHeight="1" x14ac:dyDescent="0.15">
      <c r="A726" s="639" t="s">
        <v>48</v>
      </c>
      <c r="B726" s="802"/>
      <c r="C726" s="815" t="s">
        <v>53</v>
      </c>
      <c r="D726" s="837"/>
      <c r="E726" s="837"/>
      <c r="F726" s="838"/>
      <c r="G726" s="573" t="s">
        <v>607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0" customHeight="1" thickBot="1" x14ac:dyDescent="0.2">
      <c r="A727" s="803"/>
      <c r="B727" s="804"/>
      <c r="C727" s="747" t="s">
        <v>57</v>
      </c>
      <c r="D727" s="748"/>
      <c r="E727" s="748"/>
      <c r="F727" s="749"/>
      <c r="G727" s="571" t="s">
        <v>595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0"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0" customHeight="1" thickBot="1" x14ac:dyDescent="0.2">
      <c r="A731" s="799" t="s">
        <v>609</v>
      </c>
      <c r="B731" s="800"/>
      <c r="C731" s="800"/>
      <c r="D731" s="800"/>
      <c r="E731" s="801"/>
      <c r="F731" s="728" t="s">
        <v>610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0" customHeight="1" thickBot="1" x14ac:dyDescent="0.2">
      <c r="A733" s="672" t="s">
        <v>530</v>
      </c>
      <c r="B733" s="673"/>
      <c r="C733" s="673"/>
      <c r="D733" s="673"/>
      <c r="E733" s="674"/>
      <c r="F733" s="636" t="s">
        <v>613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0"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1.95" customHeight="1" x14ac:dyDescent="0.15">
      <c r="A737" s="991" t="s">
        <v>431</v>
      </c>
      <c r="B737" s="203"/>
      <c r="C737" s="203"/>
      <c r="D737" s="204"/>
      <c r="E737" s="987" t="s">
        <v>602</v>
      </c>
      <c r="F737" s="987"/>
      <c r="G737" s="987"/>
      <c r="H737" s="987"/>
      <c r="I737" s="987"/>
      <c r="J737" s="987"/>
      <c r="K737" s="987"/>
      <c r="L737" s="987"/>
      <c r="M737" s="987"/>
      <c r="N737" s="358" t="s">
        <v>358</v>
      </c>
      <c r="O737" s="358"/>
      <c r="P737" s="358"/>
      <c r="Q737" s="358"/>
      <c r="R737" s="987" t="s">
        <v>602</v>
      </c>
      <c r="S737" s="987"/>
      <c r="T737" s="987"/>
      <c r="U737" s="987"/>
      <c r="V737" s="987"/>
      <c r="W737" s="987"/>
      <c r="X737" s="987"/>
      <c r="Y737" s="987"/>
      <c r="Z737" s="987"/>
      <c r="AA737" s="358" t="s">
        <v>359</v>
      </c>
      <c r="AB737" s="358"/>
      <c r="AC737" s="358"/>
      <c r="AD737" s="358"/>
      <c r="AE737" s="987" t="s">
        <v>602</v>
      </c>
      <c r="AF737" s="987"/>
      <c r="AG737" s="987"/>
      <c r="AH737" s="987"/>
      <c r="AI737" s="987"/>
      <c r="AJ737" s="987"/>
      <c r="AK737" s="987"/>
      <c r="AL737" s="987"/>
      <c r="AM737" s="987"/>
      <c r="AN737" s="358" t="s">
        <v>360</v>
      </c>
      <c r="AO737" s="358"/>
      <c r="AP737" s="358"/>
      <c r="AQ737" s="358"/>
      <c r="AR737" s="988" t="s">
        <v>585</v>
      </c>
      <c r="AS737" s="989"/>
      <c r="AT737" s="989"/>
      <c r="AU737" s="989"/>
      <c r="AV737" s="989"/>
      <c r="AW737" s="989"/>
      <c r="AX737" s="990"/>
      <c r="AY737" s="89"/>
      <c r="AZ737" s="89"/>
    </row>
    <row r="738" spans="1:52" ht="21.95" customHeight="1" x14ac:dyDescent="0.15">
      <c r="A738" s="991" t="s">
        <v>361</v>
      </c>
      <c r="B738" s="203"/>
      <c r="C738" s="203"/>
      <c r="D738" s="204"/>
      <c r="E738" s="987" t="s">
        <v>586</v>
      </c>
      <c r="F738" s="987"/>
      <c r="G738" s="987"/>
      <c r="H738" s="987"/>
      <c r="I738" s="987"/>
      <c r="J738" s="987"/>
      <c r="K738" s="987"/>
      <c r="L738" s="987"/>
      <c r="M738" s="987"/>
      <c r="N738" s="358" t="s">
        <v>362</v>
      </c>
      <c r="O738" s="358"/>
      <c r="P738" s="358"/>
      <c r="Q738" s="358"/>
      <c r="R738" s="987" t="s">
        <v>587</v>
      </c>
      <c r="S738" s="987"/>
      <c r="T738" s="987"/>
      <c r="U738" s="987"/>
      <c r="V738" s="987"/>
      <c r="W738" s="987"/>
      <c r="X738" s="987"/>
      <c r="Y738" s="987"/>
      <c r="Z738" s="987"/>
      <c r="AA738" s="358" t="s">
        <v>482</v>
      </c>
      <c r="AB738" s="358"/>
      <c r="AC738" s="358"/>
      <c r="AD738" s="358"/>
      <c r="AE738" s="987" t="s">
        <v>592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1.95" customHeight="1" thickBot="1" x14ac:dyDescent="0.2">
      <c r="A739" s="995" t="s">
        <v>543</v>
      </c>
      <c r="B739" s="996"/>
      <c r="C739" s="996"/>
      <c r="D739" s="997"/>
      <c r="E739" s="998" t="s">
        <v>593</v>
      </c>
      <c r="F739" s="999"/>
      <c r="G739" s="999"/>
      <c r="H739" s="91" t="str">
        <f>IF(E739="", "", "(")</f>
        <v>(</v>
      </c>
      <c r="I739" s="982"/>
      <c r="J739" s="982"/>
      <c r="K739" s="91" t="str">
        <f>IF(OR(I739="　", I739=""), "", "-")</f>
        <v/>
      </c>
      <c r="L739" s="983">
        <v>302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5.099999999999994" customHeight="1" x14ac:dyDescent="0.15">
      <c r="A779" s="627" t="s">
        <v>534</v>
      </c>
      <c r="B779" s="628"/>
      <c r="C779" s="628"/>
      <c r="D779" s="628"/>
      <c r="E779" s="628"/>
      <c r="F779" s="629"/>
      <c r="G779" s="594" t="s">
        <v>606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65.099999999999994" customHeight="1" x14ac:dyDescent="0.15">
      <c r="A781" s="630"/>
      <c r="B781" s="631"/>
      <c r="C781" s="631"/>
      <c r="D781" s="631"/>
      <c r="E781" s="631"/>
      <c r="F781" s="632"/>
      <c r="G781" s="669" t="s">
        <v>588</v>
      </c>
      <c r="H781" s="670"/>
      <c r="I781" s="670"/>
      <c r="J781" s="670"/>
      <c r="K781" s="671"/>
      <c r="L781" s="663" t="s">
        <v>605</v>
      </c>
      <c r="M781" s="664"/>
      <c r="N781" s="664"/>
      <c r="O781" s="664"/>
      <c r="P781" s="664"/>
      <c r="Q781" s="664"/>
      <c r="R781" s="664"/>
      <c r="S781" s="664"/>
      <c r="T781" s="664"/>
      <c r="U781" s="664"/>
      <c r="V781" s="664"/>
      <c r="W781" s="664"/>
      <c r="X781" s="665"/>
      <c r="Y781" s="384">
        <v>60</v>
      </c>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60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792"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792"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110.1" customHeight="1" x14ac:dyDescent="0.15">
      <c r="A837" s="372">
        <v>1</v>
      </c>
      <c r="B837" s="372">
        <v>1</v>
      </c>
      <c r="C837" s="354" t="s">
        <v>589</v>
      </c>
      <c r="D837" s="340"/>
      <c r="E837" s="340"/>
      <c r="F837" s="340"/>
      <c r="G837" s="340"/>
      <c r="H837" s="340"/>
      <c r="I837" s="340"/>
      <c r="J837" s="341"/>
      <c r="K837" s="342"/>
      <c r="L837" s="342"/>
      <c r="M837" s="342"/>
      <c r="N837" s="342"/>
      <c r="O837" s="342"/>
      <c r="P837" s="355" t="s">
        <v>590</v>
      </c>
      <c r="Q837" s="343"/>
      <c r="R837" s="343"/>
      <c r="S837" s="343"/>
      <c r="T837" s="343"/>
      <c r="U837" s="343"/>
      <c r="V837" s="343"/>
      <c r="W837" s="343"/>
      <c r="X837" s="343"/>
      <c r="Y837" s="344">
        <v>60</v>
      </c>
      <c r="Z837" s="345"/>
      <c r="AA837" s="345"/>
      <c r="AB837" s="346"/>
      <c r="AC837" s="356" t="s">
        <v>524</v>
      </c>
      <c r="AD837" s="364"/>
      <c r="AE837" s="364"/>
      <c r="AF837" s="364"/>
      <c r="AG837" s="364"/>
      <c r="AH837" s="365">
        <v>1</v>
      </c>
      <c r="AI837" s="366"/>
      <c r="AJ837" s="366"/>
      <c r="AK837" s="366"/>
      <c r="AL837" s="350">
        <v>100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24.95"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3" priority="14013">
      <formula>IF(RIGHT(TEXT(AK14,"0.#"),1)=".",FALSE,TRUE)</formula>
    </cfRule>
    <cfRule type="expression" dxfId="2802" priority="14014">
      <formula>IF(RIGHT(TEXT(AK14,"0.#"),1)=".",TRUE,FALSE)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82">
    <cfRule type="expression" dxfId="2797" priority="13885">
      <formula>IF(RIGHT(TEXT(Y782,"0.#"),1)=".",FALSE,TRUE)</formula>
    </cfRule>
    <cfRule type="expression" dxfId="2796" priority="13886">
      <formula>IF(RIGHT(TEXT(Y782,"0.#"),1)=".",TRUE,FALSE)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AK16:AQ17 AK15:AX15 AK13:AX13">
    <cfRule type="expression" dxfId="2791" priority="13711">
      <formula>IF(RIGHT(TEXT(AK13,"0.#"),1)=".",FALSE,TRUE)</formula>
    </cfRule>
    <cfRule type="expression" dxfId="2790" priority="13712">
      <formula>IF(RIGHT(TEXT(AK13,"0.#"),1)=".",TRUE,FALSE)</formula>
    </cfRule>
  </conditionalFormatting>
  <conditionalFormatting sqref="AD19:AJ19">
    <cfRule type="expression" dxfId="2789" priority="13709">
      <formula>IF(RIGHT(TEXT(AD19,"0.#"),1)=".",FALSE,TRUE)</formula>
    </cfRule>
    <cfRule type="expression" dxfId="2788" priority="13710">
      <formula>IF(RIGHT(TEXT(AD19,"0.#"),1)=".",TRUE,FALSE)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3:Y790 Y781">
    <cfRule type="expression" dxfId="2785" priority="13687">
      <formula>IF(RIGHT(TEXT(Y781,"0.#"),1)=".",FALSE,TRUE)</formula>
    </cfRule>
    <cfRule type="expression" dxfId="2784" priority="13688">
      <formula>IF(RIGHT(TEXT(Y781,"0.#"),1)=".",TRUE,FALSE)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3:AU790 AU781">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cfRule type="expression" dxfId="2591" priority="13159">
      <formula>IF(RIGHT(TEXT(AE117,"0.#"),1)=".",FALSE,TRUE)</formula>
    </cfRule>
    <cfRule type="expression" dxfId="2590" priority="13160">
      <formula>IF(RIGHT(TEXT(AE117,"0.#"),1)=".",TRUE,FALSE)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2:AO899">
    <cfRule type="expression" dxfId="1967" priority="2081">
      <formula>IF(AND(AL872&gt;=0, RIGHT(TEXT(AL872,"0.#"),1)&lt;&gt;"."),TRUE,FALSE)</formula>
    </cfRule>
    <cfRule type="expression" dxfId="1966" priority="2082">
      <formula>IF(AND(AL872&gt;=0, RIGHT(TEXT(AL872,"0.#"),1)="."),TRUE,FALSE)</formula>
    </cfRule>
    <cfRule type="expression" dxfId="1965" priority="2083">
      <formula>IF(AND(AL872&lt;0, RIGHT(TEXT(AL872,"0.#"),1)&lt;&gt;"."),TRUE,FALSE)</formula>
    </cfRule>
    <cfRule type="expression" dxfId="1964" priority="2084">
      <formula>IF(AND(AL872&lt;0, RIGHT(TEXT(AL872,"0.#"),1)="."),TRUE,FALSE)</formula>
    </cfRule>
  </conditionalFormatting>
  <conditionalFormatting sqref="AL870:AO871">
    <cfRule type="expression" dxfId="1963" priority="2075">
      <formula>IF(AND(AL870&gt;=0, RIGHT(TEXT(AL870,"0.#"),1)&lt;&gt;"."),TRUE,FALSE)</formula>
    </cfRule>
    <cfRule type="expression" dxfId="1962" priority="2076">
      <formula>IF(AND(AL870&gt;=0, RIGHT(TEXT(AL870,"0.#"),1)="."),TRUE,FALSE)</formula>
    </cfRule>
    <cfRule type="expression" dxfId="1961" priority="2077">
      <formula>IF(AND(AL870&lt;0, RIGHT(TEXT(AL870,"0.#"),1)&lt;&gt;"."),TRUE,FALSE)</formula>
    </cfRule>
    <cfRule type="expression" dxfId="1960" priority="2078">
      <formula>IF(AND(AL870&lt;0, RIGHT(TEXT(AL870,"0.#"),1)="."),TRUE,FALSE)</formula>
    </cfRule>
  </conditionalFormatting>
  <conditionalFormatting sqref="AL905:AO932">
    <cfRule type="expression" dxfId="1959" priority="2069">
      <formula>IF(AND(AL905&gt;=0, RIGHT(TEXT(AL905,"0.#"),1)&lt;&gt;"."),TRUE,FALSE)</formula>
    </cfRule>
    <cfRule type="expression" dxfId="1958" priority="2070">
      <formula>IF(AND(AL905&gt;=0, RIGHT(TEXT(AL905,"0.#"),1)="."),TRUE,FALSE)</formula>
    </cfRule>
    <cfRule type="expression" dxfId="1957" priority="2071">
      <formula>IF(AND(AL905&lt;0, RIGHT(TEXT(AL905,"0.#"),1)&lt;&gt;"."),TRUE,FALSE)</formula>
    </cfRule>
    <cfRule type="expression" dxfId="1956" priority="2072">
      <formula>IF(AND(AL905&lt;0, RIGHT(TEXT(AL905,"0.#"),1)="."),TRUE,FALSE)</formula>
    </cfRule>
  </conditionalFormatting>
  <conditionalFormatting sqref="AL903:AO904">
    <cfRule type="expression" dxfId="1955" priority="2063">
      <formula>IF(AND(AL903&gt;=0, RIGHT(TEXT(AL903,"0.#"),1)&lt;&gt;"."),TRUE,FALSE)</formula>
    </cfRule>
    <cfRule type="expression" dxfId="1954" priority="2064">
      <formula>IF(AND(AL903&gt;=0, RIGHT(TEXT(AL903,"0.#"),1)="."),TRUE,FALSE)</formula>
    </cfRule>
    <cfRule type="expression" dxfId="1953" priority="2065">
      <formula>IF(AND(AL903&lt;0, RIGHT(TEXT(AL903,"0.#"),1)&lt;&gt;"."),TRUE,FALSE)</formula>
    </cfRule>
    <cfRule type="expression" dxfId="1952" priority="2066">
      <formula>IF(AND(AL903&lt;0, RIGHT(TEXT(AL903,"0.#"),1)="."),TRUE,FALSE)</formula>
    </cfRule>
  </conditionalFormatting>
  <conditionalFormatting sqref="AL938:AO965">
    <cfRule type="expression" dxfId="1951" priority="2057">
      <formula>IF(AND(AL938&gt;=0, RIGHT(TEXT(AL938,"0.#"),1)&lt;&gt;"."),TRUE,FALSE)</formula>
    </cfRule>
    <cfRule type="expression" dxfId="1950" priority="2058">
      <formula>IF(AND(AL938&gt;=0, RIGHT(TEXT(AL938,"0.#"),1)="."),TRUE,FALSE)</formula>
    </cfRule>
    <cfRule type="expression" dxfId="1949" priority="2059">
      <formula>IF(AND(AL938&lt;0, RIGHT(TEXT(AL938,"0.#"),1)&lt;&gt;"."),TRUE,FALSE)</formula>
    </cfRule>
    <cfRule type="expression" dxfId="1948" priority="2060">
      <formula>IF(AND(AL938&lt;0, RIGHT(TEXT(AL938,"0.#"),1)="."),TRUE,FALSE)</formula>
    </cfRule>
  </conditionalFormatting>
  <conditionalFormatting sqref="AL936:AO937">
    <cfRule type="expression" dxfId="1947" priority="2051">
      <formula>IF(AND(AL936&gt;=0, RIGHT(TEXT(AL936,"0.#"),1)&lt;&gt;"."),TRUE,FALSE)</formula>
    </cfRule>
    <cfRule type="expression" dxfId="1946" priority="2052">
      <formula>IF(AND(AL936&gt;=0, RIGHT(TEXT(AL936,"0.#"),1)="."),TRUE,FALSE)</formula>
    </cfRule>
    <cfRule type="expression" dxfId="1945" priority="2053">
      <formula>IF(AND(AL936&lt;0, RIGHT(TEXT(AL936,"0.#"),1)&lt;&gt;"."),TRUE,FALSE)</formula>
    </cfRule>
    <cfRule type="expression" dxfId="1944" priority="2054">
      <formula>IF(AND(AL936&lt;0, RIGHT(TEXT(AL936,"0.#"),1)="."),TRUE,FALSE)</formula>
    </cfRule>
  </conditionalFormatting>
  <conditionalFormatting sqref="AL971:AO998">
    <cfRule type="expression" dxfId="1943" priority="2045">
      <formula>IF(AND(AL971&gt;=0, RIGHT(TEXT(AL971,"0.#"),1)&lt;&gt;"."),TRUE,FALSE)</formula>
    </cfRule>
    <cfRule type="expression" dxfId="1942" priority="2046">
      <formula>IF(AND(AL971&gt;=0, RIGHT(TEXT(AL971,"0.#"),1)="."),TRUE,FALSE)</formula>
    </cfRule>
    <cfRule type="expression" dxfId="1941" priority="2047">
      <formula>IF(AND(AL971&lt;0, RIGHT(TEXT(AL971,"0.#"),1)&lt;&gt;"."),TRUE,FALSE)</formula>
    </cfRule>
    <cfRule type="expression" dxfId="1940" priority="2048">
      <formula>IF(AND(AL971&lt;0, RIGHT(TEXT(AL971,"0.#"),1)="."),TRUE,FALSE)</formula>
    </cfRule>
  </conditionalFormatting>
  <conditionalFormatting sqref="AL969:AO970">
    <cfRule type="expression" dxfId="1939" priority="2039">
      <formula>IF(AND(AL969&gt;=0, RIGHT(TEXT(AL969,"0.#"),1)&lt;&gt;"."),TRUE,FALSE)</formula>
    </cfRule>
    <cfRule type="expression" dxfId="1938" priority="2040">
      <formula>IF(AND(AL969&gt;=0, RIGHT(TEXT(AL969,"0.#"),1)="."),TRUE,FALSE)</formula>
    </cfRule>
    <cfRule type="expression" dxfId="1937" priority="2041">
      <formula>IF(AND(AL969&lt;0, RIGHT(TEXT(AL969,"0.#"),1)&lt;&gt;"."),TRUE,FALSE)</formula>
    </cfRule>
    <cfRule type="expression" dxfId="1936" priority="2042">
      <formula>IF(AND(AL969&lt;0, RIGHT(TEXT(AL969,"0.#"),1)="."),TRUE,FALSE)</formula>
    </cfRule>
  </conditionalFormatting>
  <conditionalFormatting sqref="AL1004:AO1031">
    <cfRule type="expression" dxfId="1935" priority="2033">
      <formula>IF(AND(AL1004&gt;=0, RIGHT(TEXT(AL1004,"0.#"),1)&lt;&gt;"."),TRUE,FALSE)</formula>
    </cfRule>
    <cfRule type="expression" dxfId="1934" priority="2034">
      <formula>IF(AND(AL1004&gt;=0, RIGHT(TEXT(AL1004,"0.#"),1)="."),TRUE,FALSE)</formula>
    </cfRule>
    <cfRule type="expression" dxfId="1933" priority="2035">
      <formula>IF(AND(AL1004&lt;0, RIGHT(TEXT(AL1004,"0.#"),1)&lt;&gt;"."),TRUE,FALSE)</formula>
    </cfRule>
    <cfRule type="expression" dxfId="1932" priority="2036">
      <formula>IF(AND(AL1004&lt;0, RIGHT(TEXT(AL1004,"0.#"),1)="."),TRUE,FALSE)</formula>
    </cfRule>
  </conditionalFormatting>
  <conditionalFormatting sqref="AL1002:AO1003">
    <cfRule type="expression" dxfId="1931" priority="2027">
      <formula>IF(AND(AL1002&gt;=0, RIGHT(TEXT(AL1002,"0.#"),1)&lt;&gt;"."),TRUE,FALSE)</formula>
    </cfRule>
    <cfRule type="expression" dxfId="1930" priority="2028">
      <formula>IF(AND(AL1002&gt;=0, RIGHT(TEXT(AL1002,"0.#"),1)="."),TRUE,FALSE)</formula>
    </cfRule>
    <cfRule type="expression" dxfId="1929" priority="2029">
      <formula>IF(AND(AL1002&lt;0, RIGHT(TEXT(AL1002,"0.#"),1)&lt;&gt;"."),TRUE,FALSE)</formula>
    </cfRule>
    <cfRule type="expression" dxfId="1928" priority="2030">
      <formula>IF(AND(AL1002&lt;0, RIGHT(TEXT(AL1002,"0.#"),1)="."),TRUE,FALSE)</formula>
    </cfRule>
  </conditionalFormatting>
  <conditionalFormatting sqref="Y1002:Y1003">
    <cfRule type="expression" dxfId="1927" priority="2025">
      <formula>IF(RIGHT(TEXT(Y1002,"0.#"),1)=".",FALSE,TRUE)</formula>
    </cfRule>
    <cfRule type="expression" dxfId="1926" priority="2026">
      <formula>IF(RIGHT(TEXT(Y1002,"0.#"),1)=".",TRUE,FALSE)</formula>
    </cfRule>
  </conditionalFormatting>
  <conditionalFormatting sqref="AL1037:AO1064">
    <cfRule type="expression" dxfId="1925" priority="2021">
      <formula>IF(AND(AL1037&gt;=0, RIGHT(TEXT(AL1037,"0.#"),1)&lt;&gt;"."),TRUE,FALSE)</formula>
    </cfRule>
    <cfRule type="expression" dxfId="1924" priority="2022">
      <formula>IF(AND(AL1037&gt;=0, RIGHT(TEXT(AL1037,"0.#"),1)="."),TRUE,FALSE)</formula>
    </cfRule>
    <cfRule type="expression" dxfId="1923" priority="2023">
      <formula>IF(AND(AL1037&lt;0, RIGHT(TEXT(AL1037,"0.#"),1)&lt;&gt;"."),TRUE,FALSE)</formula>
    </cfRule>
    <cfRule type="expression" dxfId="1922" priority="2024">
      <formula>IF(AND(AL1037&lt;0, RIGHT(TEXT(AL1037,"0.#"),1)="."),TRUE,FALSE)</formula>
    </cfRule>
  </conditionalFormatting>
  <conditionalFormatting sqref="Y1037:Y1064">
    <cfRule type="expression" dxfId="1921" priority="2019">
      <formula>IF(RIGHT(TEXT(Y1037,"0.#"),1)=".",FALSE,TRUE)</formula>
    </cfRule>
    <cfRule type="expression" dxfId="1920" priority="2020">
      <formula>IF(RIGHT(TEXT(Y1037,"0.#"),1)=".",TRUE,FALSE)</formula>
    </cfRule>
  </conditionalFormatting>
  <conditionalFormatting sqref="AL1035:AO1036">
    <cfRule type="expression" dxfId="1919" priority="2015">
      <formula>IF(AND(AL1035&gt;=0, RIGHT(TEXT(AL1035,"0.#"),1)&lt;&gt;"."),TRUE,FALSE)</formula>
    </cfRule>
    <cfRule type="expression" dxfId="1918" priority="2016">
      <formula>IF(AND(AL1035&gt;=0, RIGHT(TEXT(AL1035,"0.#"),1)="."),TRUE,FALSE)</formula>
    </cfRule>
    <cfRule type="expression" dxfId="1917" priority="2017">
      <formula>IF(AND(AL1035&lt;0, RIGHT(TEXT(AL1035,"0.#"),1)&lt;&gt;"."),TRUE,FALSE)</formula>
    </cfRule>
    <cfRule type="expression" dxfId="1916" priority="2018">
      <formula>IF(AND(AL1035&lt;0, RIGHT(TEXT(AL1035,"0.#"),1)="."),TRUE,FALSE)</formula>
    </cfRule>
  </conditionalFormatting>
  <conditionalFormatting sqref="Y1035:Y1036">
    <cfRule type="expression" dxfId="1915" priority="2013">
      <formula>IF(RIGHT(TEXT(Y1035,"0.#"),1)=".",FALSE,TRUE)</formula>
    </cfRule>
    <cfRule type="expression" dxfId="1914" priority="2014">
      <formula>IF(RIGHT(TEXT(Y1035,"0.#"),1)=".",TRUE,FALSE)</formula>
    </cfRule>
  </conditionalFormatting>
  <conditionalFormatting sqref="AL1070:AO1097">
    <cfRule type="expression" dxfId="1913" priority="2009">
      <formula>IF(AND(AL1070&gt;=0, RIGHT(TEXT(AL1070,"0.#"),1)&lt;&gt;"."),TRUE,FALSE)</formula>
    </cfRule>
    <cfRule type="expression" dxfId="1912" priority="2010">
      <formula>IF(AND(AL1070&gt;=0, RIGHT(TEXT(AL1070,"0.#"),1)="."),TRUE,FALSE)</formula>
    </cfRule>
    <cfRule type="expression" dxfId="1911" priority="2011">
      <formula>IF(AND(AL1070&lt;0, RIGHT(TEXT(AL1070,"0.#"),1)&lt;&gt;"."),TRUE,FALSE)</formula>
    </cfRule>
    <cfRule type="expression" dxfId="1910" priority="2012">
      <formula>IF(AND(AL1070&lt;0, RIGHT(TEXT(AL1070,"0.#"),1)="."),TRUE,FALSE)</formula>
    </cfRule>
  </conditionalFormatting>
  <conditionalFormatting sqref="Y1070:Y1097">
    <cfRule type="expression" dxfId="1909" priority="2007">
      <formula>IF(RIGHT(TEXT(Y1070,"0.#"),1)=".",FALSE,TRUE)</formula>
    </cfRule>
    <cfRule type="expression" dxfId="1908" priority="2008">
      <formula>IF(RIGHT(TEXT(Y1070,"0.#"),1)=".",TRUE,FALSE)</formula>
    </cfRule>
  </conditionalFormatting>
  <conditionalFormatting sqref="AL1068:AO1069">
    <cfRule type="expression" dxfId="1907" priority="2003">
      <formula>IF(AND(AL1068&gt;=0, RIGHT(TEXT(AL1068,"0.#"),1)&lt;&gt;"."),TRUE,FALSE)</formula>
    </cfRule>
    <cfRule type="expression" dxfId="1906" priority="2004">
      <formula>IF(AND(AL1068&gt;=0, RIGHT(TEXT(AL1068,"0.#"),1)="."),TRUE,FALSE)</formula>
    </cfRule>
    <cfRule type="expression" dxfId="1905" priority="2005">
      <formula>IF(AND(AL1068&lt;0, RIGHT(TEXT(AL1068,"0.#"),1)&lt;&gt;"."),TRUE,FALSE)</formula>
    </cfRule>
    <cfRule type="expression" dxfId="1904" priority="2006">
      <formula>IF(AND(AL1068&lt;0, RIGHT(TEXT(AL1068,"0.#"),1)="."),TRUE,FALSE)</formula>
    </cfRule>
  </conditionalFormatting>
  <conditionalFormatting sqref="Y1068:Y1069">
    <cfRule type="expression" dxfId="1903" priority="2001">
      <formula>IF(RIGHT(TEXT(Y1068,"0.#"),1)=".",FALSE,TRUE)</formula>
    </cfRule>
    <cfRule type="expression" dxfId="1902" priority="2002">
      <formula>IF(RIGHT(TEXT(Y1068,"0.#"),1)=".",TRUE,FALSE)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P14:AJ14">
    <cfRule type="expression" dxfId="709" priority="11">
      <formula>IF(RIGHT(TEXT(P14,"0.#"),1)=".",FALSE,TRUE)</formula>
    </cfRule>
    <cfRule type="expression" dxfId="708" priority="12">
      <formula>IF(RIGHT(TEXT(P14,"0.#"),1)=".",TRUE,FALSE)</formula>
    </cfRule>
  </conditionalFormatting>
  <conditionalFormatting sqref="P15:AJ17 P13:AJ13">
    <cfRule type="expression" dxfId="707" priority="9">
      <formula>IF(RIGHT(TEXT(P13,"0.#"),1)=".",FALSE,TRUE)</formula>
    </cfRule>
    <cfRule type="expression" dxfId="706" priority="10">
      <formula>IF(RIGHT(TEXT(P13,"0.#"),1)=".",TRUE,FALSE)</formula>
    </cfRule>
  </conditionalFormatting>
  <conditionalFormatting sqref="P19:AC19">
    <cfRule type="expression" dxfId="705" priority="7">
      <formula>IF(RIGHT(TEXT(P19,"0.#"),1)=".",FALSE,TRUE)</formula>
    </cfRule>
    <cfRule type="expression" dxfId="704" priority="8">
      <formula>IF(RIGHT(TEXT(P19,"0.#"),1)=".",TRUE,FALSE)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92" t="s">
        <v>514</v>
      </c>
      <c r="H2" s="595"/>
      <c r="I2" s="595"/>
      <c r="J2" s="595"/>
      <c r="K2" s="595"/>
      <c r="L2" s="595"/>
      <c r="M2" s="595"/>
      <c r="N2" s="595"/>
      <c r="O2" s="595"/>
      <c r="P2" s="595"/>
      <c r="Q2" s="595"/>
      <c r="R2" s="595"/>
      <c r="S2" s="595"/>
      <c r="T2" s="595"/>
      <c r="U2" s="595"/>
      <c r="V2" s="595"/>
      <c r="W2" s="595"/>
      <c r="X2" s="595"/>
      <c r="Y2" s="595"/>
      <c r="Z2" s="595"/>
      <c r="AA2" s="595"/>
      <c r="AB2" s="596"/>
      <c r="AC2" s="792"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2018-07-02T00:49:25Z</cp:lastPrinted>
  <dcterms:created xsi:type="dcterms:W3CDTF">2012-03-13T00:50:25Z</dcterms:created>
  <dcterms:modified xsi:type="dcterms:W3CDTF">2018-08-27T13:20:16Z</dcterms:modified>
</cp:coreProperties>
</file>