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30年度関係\行政事業レビュー\290510_H29 行政事業レビューシートの作成等について\03_提出\レビューシート\"/>
    </mc:Choice>
  </mc:AlternateContent>
  <bookViews>
    <workbookView xWindow="56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<sst xmlns="http://schemas.openxmlformats.org/spreadsheetml/2006/main" count="2796" uniqueCount="608">
  <si>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</si>
  <si>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</si>
  <si>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</si>
  <si>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</si>
  <si>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</si>
  <si>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</si>
  <si>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</si>
  <si>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</si>
  <si>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</si>
  <si>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</si>
  <si>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</si>
  <si>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</si>
  <si>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</si>
  <si>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</si>
  <si>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</si>
  <si>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</si>
  <si>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</si>
  <si>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</si>
  <si>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</si>
  <si>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</si>
  <si>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</si>
  <si>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</si>
  <si>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</si>
  <si>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</si>
  <si>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</si>
  <si>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</si>
  <si>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</si>
  <si>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</si>
  <si>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</si>
  <si>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</si>
  <si>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</si>
  <si>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</si>
  <si>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</si>
  <si>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</si>
  <si>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</si>
  <si>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</si>
  <si>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</si>
  <si>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</si>
  <si>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</si>
  <si>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</si>
  <si>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</si>
  <si>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</si>
  <si>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</si>
  <si>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</si>
  <si>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</si>
  <si>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</si>
  <si>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</si>
  <si>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</si>
  <si>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</si>
  <si>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</si>
  <si>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</si>
  <si>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</si>
  <si>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</si>
  <si>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</si>
  <si>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</si>
  <si>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</si>
  <si>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</si>
  <si>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</si>
  <si>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</si>
  <si>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</si>
  <si>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</si>
  <si>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</si>
  <si>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</si>
  <si>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</si>
  <si>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</si>
  <si>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</si>
  <si>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</si>
  <si>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</si>
  <si>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</si>
  <si>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</si>
  <si>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</si>
  <si>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</si>
  <si>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</si>
  <si>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</si>
  <si>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</si>
  <si>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</si>
  <si>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</si>
  <si>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</si>
  <si>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</si>
  <si>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</si>
  <si>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</si>
  <si>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</si>
  <si>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</si>
  <si>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</si>
  <si>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</si>
  <si>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</si>
  <si>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</si>
  <si>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</si>
  <si>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</si>
  <si>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</si>
  <si>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</si>
  <si>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</si>
  <si>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</si>
  <si>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</si>
  <si>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</si>
  <si>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</si>
  <si>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</si>
  <si>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</si>
  <si>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</si>
  <si>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</si>
  <si>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</si>
  <si>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</si>
  <si>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</si>
  <si>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</si>
  <si>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</si>
  <si>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</si>
  <si>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</si>
  <si>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</si>
  <si>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</si>
  <si>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</si>
  <si>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</si>
  <si>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</si>
  <si>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</si>
  <si>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</si>
  <si>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</si>
  <si>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</si>
  <si>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</si>
  <si>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</si>
  <si>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</si>
  <si>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</si>
  <si>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</si>
  <si>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</si>
  <si>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</si>
  <si>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</si>
  <si>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</si>
  <si>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</si>
  <si>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</si>
  <si>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</si>
  <si>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</si>
  <si>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</si>
  <si>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</si>
  <si>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</si>
  <si>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</si>
  <si>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</si>
  <si>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</si>
  <si>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</si>
  <si>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</si>
  <si>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</si>
  <si>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</si>
  <si>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</si>
  <si>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</si>
  <si>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</si>
  <si>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</si>
  <si>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</si>
  <si>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</si>
  <si>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</si>
  <si>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</si>
  <si>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</si>
  <si>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</si>
  <si>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</si>
  <si>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</si>
  <si>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</si>
  <si>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</si>
  <si>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</si>
  <si>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</si>
  <si>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</si>
  <si>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</si>
  <si>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</si>
  <si>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</si>
  <si>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</si>
  <si>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</si>
  <si>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</si>
  <si>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</si>
  <si>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</si>
  <si>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</si>
  <si>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</si>
  <si>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</si>
  <si>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</si>
  <si>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</si>
  <si>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</si>
  <si>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</si>
  <si>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</si>
  <si>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</si>
  <si>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</si>
  <si>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</si>
  <si>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</si>
  <si>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</si>
  <si>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</si>
  <si>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</si>
  <si>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</si>
  <si>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</si>
  <si>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</si>
  <si>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</si>
  <si>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</si>
  <si>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</si>
  <si>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</si>
  <si>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</si>
  <si>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</si>
  <si>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</si>
  <si>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</si>
  <si>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</si>
  <si>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</si>
  <si>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</si>
  <si>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</si>
  <si>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</si>
  <si>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</si>
  <si>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</si>
  <si>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</si>
  <si>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</si>
  <si>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</si>
  <si>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</si>
  <si>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</si>
  <si>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</si>
  <si>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</si>
  <si>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</si>
  <si>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</si>
  <si>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</si>
  <si>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</si>
  <si>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</si>
  <si>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</si>
  <si>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</si>
  <si>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</si>
  <si>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</si>
  <si>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</si>
  <si>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</si>
  <si>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</si>
  <si>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</si>
  <si>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</si>
  <si>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</si>
  <si>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</si>
  <si>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</si>
  <si>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</si>
  <si>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</si>
  <si>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</si>
  <si>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</si>
  <si>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</si>
  <si>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</si>
  <si>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</si>
  <si>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</si>
  <si>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</si>
  <si>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</si>
  <si>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</si>
  <si>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</si>
  <si>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</si>
  <si>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</si>
  <si>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</si>
  <si>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</si>
  <si>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</si>
  <si>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</si>
  <si>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</si>
  <si>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</si>
  <si>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</si>
  <si>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</si>
  <si>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</si>
  <si>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</si>
  <si>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</si>
  <si>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</si>
  <si>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</si>
  <si>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</si>
  <si>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</si>
  <si>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</si>
  <si>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</si>
  <si>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</si>
  <si>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</si>
  <si>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</si>
  <si>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</si>
  <si>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</si>
  <si>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</si>
  <si>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</si>
  <si>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</si>
  <si>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</si>
  <si>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</si>
  <si>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</si>
  <si>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</si>
  <si>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</si>
  <si>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</si>
  <si>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</si>
  <si>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</si>
  <si>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</si>
  <si>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</si>
  <si>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</si>
  <si>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</si>
  <si>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</si>
  <si>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</si>
  <si>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</si>
  <si>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</si>
  <si>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</si>
  <si>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</si>
  <si>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</si>
  <si>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</si>
  <si>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</si>
  <si>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</si>
  <si>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</si>
  <si>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</si>
  <si>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</si>
  <si>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</si>
  <si>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</si>
  <si>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</si>
  <si>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</si>
  <si>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</si>
  <si>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</si>
  <si>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</si>
  <si>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</si>
  <si>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</si>
  <si>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</si>
  <si>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</si>
  <si>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</si>
  <si>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</si>
  <si>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</si>
  <si>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</si>
  <si>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</si>
  <si>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</si>
  <si>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</si>
  <si>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</si>
  <si>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</si>
  <si>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</si>
  <si>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</si>
  <si>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</si>
  <si>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</si>
  <si>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</si>
  <si>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</si>
  <si>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</si>
  <si>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</si>
  <si>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</si>
  <si>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</si>
  <si>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</si>
  <si>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</si>
  <si>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</si>
  <si>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</si>
  <si>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</si>
  <si>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</si>
  <si>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</si>
  <si>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</si>
  <si>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</si>
  <si>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</si>
  <si>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</si>
  <si>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</si>
  <si>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</si>
  <si>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</si>
  <si>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</si>
  <si>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</si>
  <si>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</si>
  <si>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</si>
  <si>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</si>
  <si>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</si>
  <si>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</si>
  <si>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</si>
  <si>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</si>
  <si>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</si>
  <si>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</si>
  <si>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</si>
  <si>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</si>
  <si>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</si>
  <si>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</si>
  <si>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</si>
  <si>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</si>
  <si>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</si>
  <si>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</si>
  <si>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</si>
  <si>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</si>
  <si>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</si>
  <si>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</si>
  <si>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</si>
  <si>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</si>
  <si>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</si>
  <si>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</si>
  <si>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</si>
  <si>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</si>
  <si>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</si>
  <si>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</si>
  <si>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</si>
  <si>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</si>
  <si>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</si>
  <si>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</si>
  <si>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</si>
  <si>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</si>
  <si>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</si>
  <si>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</si>
  <si>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</si>
  <si>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</si>
  <si>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</si>
  <si>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</si>
  <si>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</si>
  <si>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</si>
  <si>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</si>
  <si>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</si>
  <si>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</si>
  <si>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</si>
  <si>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</si>
  <si>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</si>
  <si>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</si>
  <si>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</si>
  <si>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</si>
  <si>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</si>
  <si>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</si>
  <si>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</si>
  <si>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</si>
  <si>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</si>
  <si>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</si>
  <si>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</si>
  <si>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</si>
  <si>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</si>
  <si>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</si>
  <si>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</si>
  <si>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</si>
  <si>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</si>
  <si>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</si>
  <si>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</si>
  <si>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</si>
  <si>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</si>
  <si>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</si>
  <si>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</si>
  <si>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</si>
  <si>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</si>
  <si>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</si>
  <si>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</si>
  <si>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</si>
  <si>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</si>
  <si>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</si>
  <si>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</si>
  <si>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</si>
  <si>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</si>
  <si>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</si>
  <si>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</si>
  <si>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</si>
  <si>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</si>
  <si>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</si>
  <si>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</si>
  <si>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</si>
  <si>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</si>
  <si>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</si>
  <si>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</si>
  <si>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</si>
  <si>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</si>
  <si>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</si>
  <si>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</si>
  <si>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</si>
  <si>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</si>
  <si>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</si>
  <si>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</si>
  <si>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</si>
  <si>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</si>
  <si>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</si>
  <si>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</si>
  <si>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</si>
  <si>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</si>
  <si>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</si>
  <si>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</si>
  <si>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</si>
  <si>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</si>
  <si>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</si>
  <si>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</si>
  <si>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</si>
  <si>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</si>
  <si>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</si>
  <si>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</si>
  <si>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</si>
  <si>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</si>
  <si>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</si>
  <si>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</si>
  <si>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</si>
  <si>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</si>
  <si>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</si>
  <si>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</si>
  <si>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</si>
  <si>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</si>
  <si>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</si>
  <si>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</si>
  <si>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</si>
  <si>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</si>
  <si>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</si>
  <si>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</si>
  <si>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</si>
  <si>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</si>
  <si>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</si>
  <si>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</si>
  <si>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</si>
  <si>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</si>
  <si>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</si>
  <si>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</si>
  <si>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</si>
  <si>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</si>
  <si>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</si>
  <si>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</si>
  <si>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</si>
  <si>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</si>
  <si>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</si>
  <si>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</si>
  <si>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</si>
  <si>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</si>
  <si>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</si>
  <si>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</si>
  <si>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</si>
  <si>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</si>
  <si>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</si>
  <si>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</si>
  <si>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</si>
  <si>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</si>
  <si>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</si>
  <si>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</si>
  <si>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</si>
  <si>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</si>
  <si>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</si>
  <si>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</si>
  <si>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</si>
  <si>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</si>
  <si>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</si>
  <si>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</si>
  <si>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</si>
  <si>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</si>
  <si>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</si>
  <si>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</si>
  <si>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</si>
  <si>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</si>
  <si>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</si>
  <si>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</si>
  <si>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</si>
  <si>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</si>
  <si>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</si>
  <si>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</si>
  <si>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</si>
  <si>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</si>
  <si>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</si>
  <si>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</si>
  <si>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</si>
  <si>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</si>
  <si>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</si>
  <si>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</si>
  <si>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</si>
  <si>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</si>
  <si>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</si>
  <si>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</si>
  <si>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</si>
  <si>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</si>
  <si>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</si>
  <si>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</si>
  <si>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</si>
  <si>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</si>
  <si>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</si>
  <si>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</si>
  <si>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</si>
  <si>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</si>
  <si>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</si>
  <si>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</si>
  <si>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</si>
  <si>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</si>
  <si>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</si>
  <si>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</si>
  <si>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</si>
  <si>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</si>
  <si>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</si>
  <si>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</si>
  <si>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</si>
  <si>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</si>
  <si>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phoneticPr fontId="5"/>
  </si>
  <si>
    <t>ロボット新戦略、日本再興戦略、科学技術イノベーション総合戦略、世界最先端IT国家創造宣言</t>
    <phoneticPr fontId="5"/>
  </si>
  <si>
    <t>○</t>
  </si>
  <si>
    <t>総合政策局</t>
    <rPh sb="0" eb="2">
      <t>ソウゴウ</t>
    </rPh>
    <rPh sb="2" eb="4">
      <t>セイサク</t>
    </rPh>
    <rPh sb="4" eb="5">
      <t>キョク</t>
    </rPh>
    <phoneticPr fontId="5"/>
  </si>
  <si>
    <t>公共事業企画調整課</t>
    <rPh sb="0" eb="9">
      <t>コウキョウジギョウキカクチョウセイカ</t>
    </rPh>
    <phoneticPr fontId="5"/>
  </si>
  <si>
    <t>次世代社会インフラ用ロボット開発・導入の推進</t>
    <rPh sb="0" eb="3">
      <t>ジセダイシャ</t>
    </rPh>
    <rPh sb="3" eb="5">
      <t>カイ</t>
    </rPh>
    <rPh sb="9" eb="10">
      <t>ヨウ</t>
    </rPh>
    <rPh sb="14" eb="16">
      <t>カイハツ</t>
    </rPh>
    <rPh sb="17" eb="19">
      <t>ドウニュウ</t>
    </rPh>
    <rPh sb="20" eb="22">
      <t>スイシン</t>
    </rPh>
    <phoneticPr fontId="5"/>
  </si>
  <si>
    <t>課長　勢田昌功</t>
    <rPh sb="0" eb="2">
      <t>カチョウ</t>
    </rPh>
    <rPh sb="3" eb="5">
      <t>セタ</t>
    </rPh>
    <rPh sb="5" eb="6">
      <t>マサ</t>
    </rPh>
    <rPh sb="6" eb="7">
      <t>コウ</t>
    </rPh>
    <phoneticPr fontId="5"/>
  </si>
  <si>
    <t>－</t>
    <phoneticPr fontId="5"/>
  </si>
  <si>
    <t>-</t>
    <phoneticPr fontId="5"/>
  </si>
  <si>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phoneticPr fontId="5"/>
  </si>
  <si>
    <t>諸謝金等</t>
    <rPh sb="0" eb="3">
      <t>ショシャキン</t>
    </rPh>
    <rPh sb="3" eb="4">
      <t>トウ</t>
    </rPh>
    <phoneticPr fontId="5"/>
  </si>
  <si>
    <t>職員旅費</t>
    <rPh sb="0" eb="2">
      <t>ショクイン</t>
    </rPh>
    <rPh sb="2" eb="4">
      <t>リョヒ</t>
    </rPh>
    <phoneticPr fontId="5"/>
  </si>
  <si>
    <t>委員等旅費</t>
    <rPh sb="0" eb="2">
      <t>イイン</t>
    </rPh>
    <rPh sb="2" eb="3">
      <t>トウ</t>
    </rPh>
    <rPh sb="3" eb="5">
      <t>リョヒ</t>
    </rPh>
    <phoneticPr fontId="5"/>
  </si>
  <si>
    <t>インフラの維持管理および災害対応におけるロボット技術の開発</t>
    <phoneticPr fontId="5"/>
  </si>
  <si>
    <t>直轄事業等でロボット技術が導入可能と評価が得られた重点分野の数</t>
    <phoneticPr fontId="5"/>
  </si>
  <si>
    <t>現場検証・評価を行ったロボット技術の件数</t>
    <phoneticPr fontId="5"/>
  </si>
  <si>
    <t>試行的導入を実施した件数
（現場検証はH26,27に実施。試行的導入はH28から）</t>
    <phoneticPr fontId="5"/>
  </si>
  <si>
    <t>９　市場環境の整備、産業の生産性向上、消費者利益の保護</t>
  </si>
  <si>
    <t>３０　社会資本整備・管理等を効果的に推進する</t>
  </si>
  <si>
    <t>現場検証により評価された新技術数</t>
    <phoneticPr fontId="5"/>
  </si>
  <si>
    <t>本事業の実施により、インフラの維持管理及び災害対応にロボットの導入を推進することで、現場検証により評価された新技術を点検現場に活用する機会を創出し、生産性向上を図るものであり、社会資本整備・管理等の効率的な推進に寄与する。</t>
    <phoneticPr fontId="5"/>
  </si>
  <si>
    <t>社会資本整備等</t>
  </si>
  <si>
    <t>⑨メンテナンス産業の育成・拡大</t>
    <phoneticPr fontId="5"/>
  </si>
  <si>
    <t>本事業の実施により、インフラの維持管理及び災害対応にロボットの導入を推進することで、現場検証により評価された新技術を点検現場に活用する機会を創出し、メンテナンス産業の育成・拡大に寄与する。</t>
    <phoneticPr fontId="5"/>
  </si>
  <si>
    <t>有</t>
  </si>
  <si>
    <t>無</t>
  </si>
  <si>
    <t>‐</t>
  </si>
  <si>
    <t>事業目的に沿って予算を執行しており、その執行状況等を適切に把握・確認している。</t>
  </si>
  <si>
    <t>委員の旅費等を抑えるため、現場検証を行う際のアクセス性に十分配慮した。</t>
    <phoneticPr fontId="5"/>
  </si>
  <si>
    <t>現場検証の２年間（平成26及び27年度）及び平成28年度の試行的導入において現場で有用であると判断された分野があり、成果目標に向け着実に実績を重ねている。</t>
    <rPh sb="6" eb="8">
      <t>ネンカン</t>
    </rPh>
    <rPh sb="9" eb="11">
      <t>ヘイセイ</t>
    </rPh>
    <rPh sb="13" eb="14">
      <t>オヨ</t>
    </rPh>
    <rPh sb="17" eb="18">
      <t>ネン</t>
    </rPh>
    <rPh sb="18" eb="19">
      <t>ド</t>
    </rPh>
    <rPh sb="20" eb="21">
      <t>オヨ</t>
    </rPh>
    <rPh sb="22" eb="24">
      <t>ヘイセイ</t>
    </rPh>
    <rPh sb="26" eb="27">
      <t>ネン</t>
    </rPh>
    <rPh sb="27" eb="28">
      <t>ド</t>
    </rPh>
    <rPh sb="29" eb="32">
      <t>シコウテキ</t>
    </rPh>
    <rPh sb="32" eb="34">
      <t>ドウニュウ</t>
    </rPh>
    <rPh sb="52" eb="53">
      <t>ブン</t>
    </rPh>
    <rPh sb="53" eb="54">
      <t>ヤ</t>
    </rPh>
    <phoneticPr fontId="5"/>
  </si>
  <si>
    <t>活動実績は、見込みと同等となっている</t>
    <rPh sb="0" eb="2">
      <t>カツドウ</t>
    </rPh>
    <rPh sb="2" eb="4">
      <t>ジッセキ</t>
    </rPh>
    <rPh sb="6" eb="8">
      <t>ミコ</t>
    </rPh>
    <rPh sb="10" eb="12">
      <t>ドウトウ</t>
    </rPh>
    <phoneticPr fontId="5"/>
  </si>
  <si>
    <t>災害対応ロボットについては災害現場で活躍するものも存在し、また、2年間の現場検証を受け平成28年度より試行的導入を実施している。</t>
    <rPh sb="0" eb="2">
      <t>サイガイ</t>
    </rPh>
    <rPh sb="2" eb="4">
      <t>タイオウ</t>
    </rPh>
    <rPh sb="13" eb="15">
      <t>サイガイ</t>
    </rPh>
    <rPh sb="15" eb="17">
      <t>ゲンバ</t>
    </rPh>
    <rPh sb="18" eb="20">
      <t>カツヤク</t>
    </rPh>
    <rPh sb="25" eb="27">
      <t>ソンザイ</t>
    </rPh>
    <rPh sb="33" eb="35">
      <t>ネンカン</t>
    </rPh>
    <rPh sb="36" eb="38">
      <t>ゲンバ</t>
    </rPh>
    <rPh sb="38" eb="40">
      <t>ケンショウ</t>
    </rPh>
    <rPh sb="41" eb="42">
      <t>ウ</t>
    </rPh>
    <rPh sb="43" eb="45">
      <t>ヘイセイ</t>
    </rPh>
    <rPh sb="47" eb="48">
      <t>ネン</t>
    </rPh>
    <rPh sb="48" eb="49">
      <t>ド</t>
    </rPh>
    <rPh sb="51" eb="54">
      <t>シコウテキ</t>
    </rPh>
    <rPh sb="54" eb="56">
      <t>ドウニュウ</t>
    </rPh>
    <rPh sb="57" eb="59">
      <t>ジッシ</t>
    </rPh>
    <phoneticPr fontId="5"/>
  </si>
  <si>
    <t>経済産業省</t>
  </si>
  <si>
    <t>民間企業等からロボットを公募し、国土交通省が現場での検証・評価を、経済産業省が開発・改良を、それぞれ担い、社会インフラ用ロボットの開発・導入に向け両省が連携して取り組んでいる。</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</si>
  <si>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２７年度おこなったロボットの現場検証を通じ、ロボット開発者が的確な開発目標を持つために、さらなる現場ニーズの提示が必要である。</t>
    <phoneticPr fontId="5"/>
  </si>
  <si>
    <t>平成29年度も引き続き、平成26及び平成27年度の現場検証において有用性が確認できた維持管理分野のロボットについて、実際の点検と同等の環境下でロボットによる点検を実施（試行的導入）し、現場ニーズを反映したロボットによる点検手順を作成する。また、今後、点検においてロボットに要求すべき性能を取りまとめる。</t>
    <rPh sb="7" eb="8">
      <t>ヒ</t>
    </rPh>
    <rPh sb="9" eb="10">
      <t>ツヅ</t>
    </rPh>
    <rPh sb="122" eb="124">
      <t>コンゴ</t>
    </rPh>
    <rPh sb="125" eb="127">
      <t>テンケン</t>
    </rPh>
    <rPh sb="136" eb="138">
      <t>ヨウキュウ</t>
    </rPh>
    <rPh sb="141" eb="143">
      <t>セイノウ</t>
    </rPh>
    <rPh sb="144" eb="145">
      <t>ト</t>
    </rPh>
    <phoneticPr fontId="5"/>
  </si>
  <si>
    <t>新26-55</t>
    <phoneticPr fontId="5"/>
  </si>
  <si>
    <t>外部委託</t>
    <rPh sb="0" eb="2">
      <t>ガイブ</t>
    </rPh>
    <rPh sb="2" eb="4">
      <t>イタク</t>
    </rPh>
    <phoneticPr fontId="5"/>
  </si>
  <si>
    <t>平成２６～２７年度に実施したインフラ点検用ロボットの内、有用な技術を実際の点検と同等の環境化で実用性を検証する（試行的導入）ため、試行的導入の実施内容及び評価項目の検討、関係機関との調整、試行的導入結果の評価支援等を行う。</t>
    <phoneticPr fontId="5"/>
  </si>
  <si>
    <t>次世代社会インフラ用ロボット現場検証業務に係る現場検証支援業務先端建設技術センター・橋梁調査会・日本建設機械施工協会共同提案体</t>
    <phoneticPr fontId="5"/>
  </si>
  <si>
    <t>水中維持管理分野の試行的導入の現場に関わる支援業務を実施。</t>
    <phoneticPr fontId="5"/>
  </si>
  <si>
    <t>（一財）先端建設技術センター</t>
    <rPh sb="1" eb="2">
      <t>イチ</t>
    </rPh>
    <rPh sb="2" eb="3">
      <t>ザイ</t>
    </rPh>
    <rPh sb="4" eb="6">
      <t>センタン</t>
    </rPh>
    <rPh sb="6" eb="8">
      <t>ケンセツ</t>
    </rPh>
    <rPh sb="8" eb="10">
      <t>ギジュツ</t>
    </rPh>
    <phoneticPr fontId="5"/>
  </si>
  <si>
    <t>トンネル維持管理分野の試行的導入の現場に関わる支援業務を実施。</t>
    <phoneticPr fontId="5"/>
  </si>
  <si>
    <t>（一社）日本建設機械施工協会</t>
    <rPh sb="1" eb="2">
      <t>イチ</t>
    </rPh>
    <rPh sb="2" eb="3">
      <t>シャ</t>
    </rPh>
    <rPh sb="4" eb="6">
      <t>ニホン</t>
    </rPh>
    <rPh sb="6" eb="8">
      <t>ケンセツ</t>
    </rPh>
    <rPh sb="8" eb="10">
      <t>キカイ</t>
    </rPh>
    <rPh sb="10" eb="12">
      <t>セコウ</t>
    </rPh>
    <rPh sb="12" eb="14">
      <t>キョウカイ</t>
    </rPh>
    <phoneticPr fontId="5"/>
  </si>
  <si>
    <t>インフラ維持管理・更新等の社会課題対応システム開発プロジェクト</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</si>
  <si>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</si>
  <si>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建設業の担い手不足を背景として社会インフラの老朽化及び大規模災害への対応は喫緊の課題である。</t>
    <rPh sb="0" eb="2">
      <t>ケンセツ</t>
    </rPh>
    <rPh sb="2" eb="3">
      <t>ギョウ</t>
    </rPh>
    <rPh sb="4" eb="5">
      <t>ニナ</t>
    </rPh>
    <rPh sb="6" eb="7">
      <t>テ</t>
    </rPh>
    <rPh sb="7" eb="9">
      <t>ブソク</t>
    </rPh>
    <rPh sb="10" eb="12">
      <t>ハイケイ</t>
    </rPh>
    <phoneticPr fontId="5"/>
  </si>
  <si>
    <t>地方公共団体等の各管理者が個別にロボット開発を行うことは非効率であるため、国が共通的なニーズ・シーズに基づく開発・導入を率先して行い、他の管理者へ普及を図ることが必要である。</t>
    <phoneticPr fontId="5"/>
  </si>
  <si>
    <t>インフラに管理者としてのニーズを提示し、評価することは新技術の開発・導入促進には必須ある。</t>
    <rPh sb="5" eb="8">
      <t>カンリシャ</t>
    </rPh>
    <rPh sb="16" eb="18">
      <t>テイジ</t>
    </rPh>
    <rPh sb="20" eb="22">
      <t>ヒョウカ</t>
    </rPh>
    <rPh sb="27" eb="30">
      <t>シンギジュツ</t>
    </rPh>
    <rPh sb="31" eb="33">
      <t>カイハツ</t>
    </rPh>
    <rPh sb="34" eb="36">
      <t>ドウニュウ</t>
    </rPh>
    <rPh sb="36" eb="38">
      <t>ソクシン</t>
    </rPh>
    <rPh sb="40" eb="42">
      <t>ヒッス</t>
    </rPh>
    <phoneticPr fontId="5"/>
  </si>
  <si>
    <t>国土交通省総合政策局にて開催している「次世代社会インフラ用ロボット現場検証委員会」の審査結果</t>
    <rPh sb="0" eb="2">
      <t>コクド</t>
    </rPh>
    <rPh sb="2" eb="5">
      <t>コウツウショウ</t>
    </rPh>
    <rPh sb="5" eb="7">
      <t>ソウゴウ</t>
    </rPh>
    <rPh sb="7" eb="10">
      <t>セイサクキョク</t>
    </rPh>
    <rPh sb="12" eb="14">
      <t>カイサイ</t>
    </rPh>
    <rPh sb="19" eb="22">
      <t>ジセダイシャ</t>
    </rPh>
    <rPh sb="22" eb="24">
      <t>カイ</t>
    </rPh>
    <rPh sb="28" eb="29">
      <t>ヨウ</t>
    </rPh>
    <rPh sb="33" eb="35">
      <t>ゲンバ</t>
    </rPh>
    <rPh sb="35" eb="37">
      <t>ケンショウ</t>
    </rPh>
    <rPh sb="37" eb="40">
      <t>イインカイ</t>
    </rPh>
    <rPh sb="42" eb="44">
      <t>シンサ</t>
    </rPh>
    <rPh sb="44" eb="46">
      <t>ケッカ</t>
    </rPh>
    <phoneticPr fontId="5"/>
  </si>
  <si>
    <t>&lt;&lt;H26及びH27年度&gt;&gt;
執行額／現場検証・評価を行ったロボット技術の件数
&lt;&lt;H28及びH29年度&gt;&gt;
執行額／試行的導入を実施した件数</t>
    <rPh sb="5" eb="6">
      <t>オヨ</t>
    </rPh>
    <rPh sb="10" eb="12">
      <t>ネンド</t>
    </rPh>
    <rPh sb="15" eb="17">
      <t>シッコウ</t>
    </rPh>
    <rPh sb="17" eb="18">
      <t>ガク</t>
    </rPh>
    <rPh sb="19" eb="21">
      <t>ゲンバ</t>
    </rPh>
    <rPh sb="21" eb="23">
      <t>ケンショウ</t>
    </rPh>
    <rPh sb="24" eb="26">
      <t>ヒョウカ</t>
    </rPh>
    <rPh sb="27" eb="28">
      <t>オコナ</t>
    </rPh>
    <rPh sb="34" eb="36">
      <t>ギジュツ</t>
    </rPh>
    <rPh sb="37" eb="39">
      <t>ケンスウ</t>
    </rPh>
    <rPh sb="46" eb="47">
      <t>オヨ</t>
    </rPh>
    <rPh sb="51" eb="53">
      <t>ネンド</t>
    </rPh>
    <rPh sb="56" eb="58">
      <t>シッコウ</t>
    </rPh>
    <rPh sb="58" eb="59">
      <t>ガク</t>
    </rPh>
    <rPh sb="60" eb="63">
      <t>シコウテキ</t>
    </rPh>
    <rPh sb="63" eb="65">
      <t>ドウニュウ</t>
    </rPh>
    <rPh sb="66" eb="68">
      <t>ジッシ</t>
    </rPh>
    <rPh sb="70" eb="72">
      <t>ケンスウ</t>
    </rPh>
    <phoneticPr fontId="5"/>
  </si>
  <si>
    <t>　　/</t>
    <phoneticPr fontId="5"/>
  </si>
  <si>
    <t>百万/件</t>
    <rPh sb="0" eb="2">
      <t>ヒャクマン</t>
    </rPh>
    <rPh sb="3" eb="4">
      <t>ケン</t>
    </rPh>
    <phoneticPr fontId="5"/>
  </si>
  <si>
    <t>390百万円/70</t>
    <rPh sb="3" eb="5">
      <t>ヒャクマン</t>
    </rPh>
    <rPh sb="5" eb="6">
      <t>エン</t>
    </rPh>
    <phoneticPr fontId="5"/>
  </si>
  <si>
    <t>330百万円/40件</t>
    <rPh sb="3" eb="5">
      <t>ヒャクマン</t>
    </rPh>
    <rPh sb="5" eb="6">
      <t>エン</t>
    </rPh>
    <rPh sb="9" eb="10">
      <t>ケン</t>
    </rPh>
    <phoneticPr fontId="5"/>
  </si>
  <si>
    <t>197百万円/11件</t>
    <rPh sb="3" eb="6">
      <t>ヒャクマンエン</t>
    </rPh>
    <rPh sb="9" eb="10">
      <t>ケン</t>
    </rPh>
    <phoneticPr fontId="5"/>
  </si>
  <si>
    <t>62百万/7件</t>
    <rPh sb="2" eb="4">
      <t>ヒャクマン</t>
    </rPh>
    <rPh sb="6" eb="7">
      <t>ケン</t>
    </rPh>
    <phoneticPr fontId="5"/>
  </si>
  <si>
    <t>支出先の選定が妥当であり、費目・使途が事業目的に即し真に必要なものに限定されていることから、コスト等の水準は妥当である。</t>
    <phoneticPr fontId="5"/>
  </si>
  <si>
    <t>件</t>
    <rPh sb="0" eb="1">
      <t>ケン</t>
    </rPh>
    <phoneticPr fontId="5"/>
  </si>
  <si>
    <t>A.次世代社会インフラ用ロボット現場検証業務に係る現場検証支援業務先端建設技術センター・橋梁調査会・日本建設機械施工協会共同提案体</t>
    <phoneticPr fontId="5"/>
  </si>
  <si>
    <t>B.（一財）先端建設技術センター</t>
    <phoneticPr fontId="5"/>
  </si>
  <si>
    <t>C.（一社）日本建設機械施工協会</t>
    <phoneticPr fontId="5"/>
  </si>
  <si>
    <t>D.</t>
    <phoneticPr fontId="5"/>
  </si>
  <si>
    <t>社会資本整備･管理
効率化推進調査費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</si>
</sst>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13607</xdr:colOff>
      <xdr:row>741</xdr:row>
      <xdr:rowOff>0</xdr:rowOff>
    </xdr:from>
    <xdr:to>
      <xdr:col>32</xdr:col>
      <xdr:colOff>149678</xdr:colOff>
      <xdr:row>742</xdr:row>
      <xdr:rowOff>210009</xdr:rowOff>
    </xdr:to>
    <xdr:sp macro="" textlink="">
      <xdr:nvSpPr>
        <xdr:cNvPr id="2" name="正方形/長方形 1"/>
        <xdr:cNvSpPr/>
      </xdr:nvSpPr>
      <xdr:spPr>
        <a:xfrm>
          <a:off x="3687536" y="39610393"/>
          <a:ext cx="2993571" cy="5637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１９７百万円</a:t>
          </a:r>
        </a:p>
      </xdr:txBody>
    </xdr:sp>
    <xdr:clientData/>
  </xdr:twoCellAnchor>
  <xdr:twoCellAnchor>
    <xdr:from>
      <xdr:col>18</xdr:col>
      <xdr:colOff>6805</xdr:colOff>
      <xdr:row>742</xdr:row>
      <xdr:rowOff>299148</xdr:rowOff>
    </xdr:from>
    <xdr:to>
      <xdr:col>32</xdr:col>
      <xdr:colOff>84364</xdr:colOff>
      <xdr:row>744</xdr:row>
      <xdr:rowOff>93652</xdr:rowOff>
    </xdr:to>
    <xdr:grpSp>
      <xdr:nvGrpSpPr>
        <xdr:cNvPr id="10" name="グループ化 9"/>
        <xdr:cNvGrpSpPr/>
      </xdr:nvGrpSpPr>
      <xdr:grpSpPr>
        <a:xfrm>
          <a:off x="3607255" y="40847073"/>
          <a:ext cx="2877909" cy="499354"/>
          <a:chOff x="3607255" y="40847073"/>
          <a:chExt cx="2877909" cy="499354"/>
        </a:xfrm>
      </xdr:grpSpPr>
      <xdr:sp macro="" textlink="">
        <xdr:nvSpPr>
          <xdr:cNvPr id="3" name="大かっこ 2"/>
          <xdr:cNvSpPr/>
        </xdr:nvSpPr>
        <xdr:spPr>
          <a:xfrm>
            <a:off x="3607255" y="40847073"/>
            <a:ext cx="2877909" cy="499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 name="テキスト ボックス 3"/>
          <xdr:cNvSpPr txBox="1"/>
        </xdr:nvSpPr>
        <xdr:spPr>
          <a:xfrm>
            <a:off x="4449273" y="40866123"/>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grpSp>
    <xdr:clientData/>
  </xdr:twoCellAnchor>
  <xdr:twoCellAnchor>
    <xdr:from>
      <xdr:col>25</xdr:col>
      <xdr:colOff>192419</xdr:colOff>
      <xdr:row>744</xdr:row>
      <xdr:rowOff>28575</xdr:rowOff>
    </xdr:from>
    <xdr:to>
      <xdr:col>25</xdr:col>
      <xdr:colOff>192420</xdr:colOff>
      <xdr:row>747</xdr:row>
      <xdr:rowOff>76687</xdr:rowOff>
    </xdr:to>
    <xdr:cxnSp macro="">
      <xdr:nvCxnSpPr>
        <xdr:cNvPr id="5" name="直線コネクタ 4"/>
        <xdr:cNvCxnSpPr/>
      </xdr:nvCxnSpPr>
      <xdr:spPr bwMode="auto">
        <a:xfrm flipV="1">
          <a:off x="5193044" y="41281350"/>
          <a:ext cx="1" cy="7529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133351</xdr:colOff>
      <xdr:row>744</xdr:row>
      <xdr:rowOff>161925</xdr:rowOff>
    </xdr:from>
    <xdr:ext cx="1562099" cy="242374"/>
    <xdr:sp macro="" textlink="">
      <xdr:nvSpPr>
        <xdr:cNvPr id="6" name="テキスト ボックス 5"/>
        <xdr:cNvSpPr txBox="1"/>
      </xdr:nvSpPr>
      <xdr:spPr>
        <a:xfrm>
          <a:off x="2533651" y="41414700"/>
          <a:ext cx="15620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 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8</xdr:col>
      <xdr:colOff>66676</xdr:colOff>
      <xdr:row>750</xdr:row>
      <xdr:rowOff>274590</xdr:rowOff>
    </xdr:from>
    <xdr:to>
      <xdr:col>20</xdr:col>
      <xdr:colOff>142876</xdr:colOff>
      <xdr:row>756</xdr:row>
      <xdr:rowOff>590550</xdr:rowOff>
    </xdr:to>
    <xdr:grpSp>
      <xdr:nvGrpSpPr>
        <xdr:cNvPr id="12" name="グループ化 11"/>
        <xdr:cNvGrpSpPr/>
      </xdr:nvGrpSpPr>
      <xdr:grpSpPr>
        <a:xfrm>
          <a:off x="1666876" y="43289490"/>
          <a:ext cx="2476500" cy="2430510"/>
          <a:chOff x="1314451" y="43908615"/>
          <a:chExt cx="2476500" cy="2540726"/>
        </a:xfrm>
      </xdr:grpSpPr>
      <xdr:sp macro="" textlink="">
        <xdr:nvSpPr>
          <xdr:cNvPr id="7" name="大かっこ 6"/>
          <xdr:cNvSpPr/>
        </xdr:nvSpPr>
        <xdr:spPr>
          <a:xfrm>
            <a:off x="1314451" y="43908615"/>
            <a:ext cx="2476500" cy="2418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テキスト ボックス 7"/>
          <xdr:cNvSpPr txBox="1"/>
        </xdr:nvSpPr>
        <xdr:spPr>
          <a:xfrm>
            <a:off x="1419226" y="44011741"/>
            <a:ext cx="2249260" cy="243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平成２６～２７年度に実施したインフラ点検用ロボットの内、有用な技術を実際の点検と同等の環境化で実用性を検証する（試行的導入）ため、試行的導入の実施内容及び評価項目の検討、関係機関との調整、試行的導入結果の評価支援等を行う。</a:t>
            </a:r>
            <a:endParaRPr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（試行的導入の現場での検証や準備等は別発注で実施。）</a:t>
            </a:r>
            <a:endParaRPr kumimoji="1" lang="en-US" altLang="ja-JP" sz="1200">
              <a:solidFill>
                <a:sysClr val="windowText" lastClr="000000"/>
              </a:solidFill>
            </a:endParaRPr>
          </a:p>
        </xdr:txBody>
      </xdr:sp>
    </xdr:grpSp>
    <xdr:clientData/>
  </xdr:twoCellAnchor>
  <xdr:twoCellAnchor>
    <xdr:from>
      <xdr:col>6</xdr:col>
      <xdr:colOff>171449</xdr:colOff>
      <xdr:row>747</xdr:row>
      <xdr:rowOff>19049</xdr:rowOff>
    </xdr:from>
    <xdr:to>
      <xdr:col>21</xdr:col>
      <xdr:colOff>114300</xdr:colOff>
      <xdr:row>750</xdr:row>
      <xdr:rowOff>185774</xdr:rowOff>
    </xdr:to>
    <xdr:sp macro="" textlink="">
      <xdr:nvSpPr>
        <xdr:cNvPr id="9" name="正方形/長方形 8"/>
        <xdr:cNvSpPr/>
      </xdr:nvSpPr>
      <xdr:spPr>
        <a:xfrm>
          <a:off x="1371599" y="41976674"/>
          <a:ext cx="2943226" cy="1224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６０百万円</a:t>
          </a:r>
        </a:p>
      </xdr:txBody>
    </xdr:sp>
    <xdr:clientData/>
  </xdr:twoCellAnchor>
  <xdr:twoCellAnchor>
    <xdr:from>
      <xdr:col>16</xdr:col>
      <xdr:colOff>9525</xdr:colOff>
      <xdr:row>743</xdr:row>
      <xdr:rowOff>333375</xdr:rowOff>
    </xdr:from>
    <xdr:to>
      <xdr:col>20</xdr:col>
      <xdr:colOff>108863</xdr:colOff>
      <xdr:row>747</xdr:row>
      <xdr:rowOff>85725</xdr:rowOff>
    </xdr:to>
    <xdr:cxnSp macro="">
      <xdr:nvCxnSpPr>
        <xdr:cNvPr id="11" name="カギ線コネクタ 10"/>
        <xdr:cNvCxnSpPr/>
      </xdr:nvCxnSpPr>
      <xdr:spPr>
        <a:xfrm rot="5400000" flipH="1" flipV="1">
          <a:off x="3254831" y="41188819"/>
          <a:ext cx="809625" cy="8994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77560</xdr:colOff>
      <xdr:row>747</xdr:row>
      <xdr:rowOff>9525</xdr:rowOff>
    </xdr:from>
    <xdr:to>
      <xdr:col>32</xdr:col>
      <xdr:colOff>123825</xdr:colOff>
      <xdr:row>750</xdr:row>
      <xdr:rowOff>176250</xdr:rowOff>
    </xdr:to>
    <xdr:sp macro="" textlink="">
      <xdr:nvSpPr>
        <xdr:cNvPr id="15" name="正方形/長方形 14"/>
        <xdr:cNvSpPr/>
      </xdr:nvSpPr>
      <xdr:spPr>
        <a:xfrm>
          <a:off x="4478110" y="41967150"/>
          <a:ext cx="2046515" cy="1224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（一財）先端建設技術センター</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22</xdr:col>
      <xdr:colOff>63953</xdr:colOff>
      <xdr:row>750</xdr:row>
      <xdr:rowOff>300191</xdr:rowOff>
    </xdr:from>
    <xdr:to>
      <xdr:col>32</xdr:col>
      <xdr:colOff>157843</xdr:colOff>
      <xdr:row>755</xdr:row>
      <xdr:rowOff>342899</xdr:rowOff>
    </xdr:to>
    <xdr:grpSp>
      <xdr:nvGrpSpPr>
        <xdr:cNvPr id="17" name="グループ化 16"/>
        <xdr:cNvGrpSpPr/>
      </xdr:nvGrpSpPr>
      <xdr:grpSpPr>
        <a:xfrm>
          <a:off x="4464503" y="43315091"/>
          <a:ext cx="2094140" cy="1804833"/>
          <a:chOff x="4540703" y="43346147"/>
          <a:chExt cx="2094140" cy="2377168"/>
        </a:xfrm>
      </xdr:grpSpPr>
      <xdr:sp macro="" textlink="">
        <xdr:nvSpPr>
          <xdr:cNvPr id="16" name="大かっこ 15"/>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4689022" y="43346147"/>
            <a:ext cx="1945821" cy="2377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水中維持管理分野の試行的導入の現場に関わる支援業務を実施。</a:t>
            </a:r>
            <a:endParaRPr kumimoji="1"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（試行的導入の現場での検証や準備等。試行的導入の実施内容の検討や結果の評価支援は左記業務</a:t>
            </a:r>
            <a:r>
              <a:rPr kumimoji="1" lang="en-US" altLang="ja-JP" sz="1100" baseline="0" smtClean="0">
                <a:solidFill>
                  <a:schemeClr val="dk1"/>
                </a:solidFill>
                <a:latin typeface="+mn-lt"/>
                <a:ea typeface="+mn-ea"/>
                <a:cs typeface="+mn-cs"/>
              </a:rPr>
              <a:t>A</a:t>
            </a:r>
            <a:r>
              <a:rPr kumimoji="1" lang="ja-JP" altLang="en-US" sz="1100" baseline="0" smtClean="0">
                <a:solidFill>
                  <a:schemeClr val="dk1"/>
                </a:solidFill>
                <a:latin typeface="+mn-lt"/>
                <a:ea typeface="+mn-ea"/>
                <a:cs typeface="+mn-cs"/>
              </a:rPr>
              <a:t>にて実施。）</a:t>
            </a:r>
            <a:endParaRPr kumimoji="1" lang="en-US" altLang="ja-JP" sz="1200">
              <a:solidFill>
                <a:sysClr val="windowText" lastClr="000000"/>
              </a:solidFill>
            </a:endParaRPr>
          </a:p>
        </xdr:txBody>
      </xdr:sp>
    </xdr:grpSp>
    <xdr:clientData/>
  </xdr:twoCellAnchor>
  <xdr:twoCellAnchor>
    <xdr:from>
      <xdr:col>31</xdr:col>
      <xdr:colOff>25857</xdr:colOff>
      <xdr:row>743</xdr:row>
      <xdr:rowOff>323851</xdr:rowOff>
    </xdr:from>
    <xdr:to>
      <xdr:col>34</xdr:col>
      <xdr:colOff>85725</xdr:colOff>
      <xdr:row>747</xdr:row>
      <xdr:rowOff>38100</xdr:rowOff>
    </xdr:to>
    <xdr:cxnSp macro="">
      <xdr:nvCxnSpPr>
        <xdr:cNvPr id="21" name="カギ線コネクタ 20"/>
        <xdr:cNvCxnSpPr/>
      </xdr:nvCxnSpPr>
      <xdr:spPr>
        <a:xfrm rot="16200000" flipV="1">
          <a:off x="6170842" y="41279991"/>
          <a:ext cx="771524" cy="659943"/>
        </a:xfrm>
        <a:prstGeom prst="bentConnector3">
          <a:avLst>
            <a:gd name="adj1" fmla="val 37654"/>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76201</xdr:colOff>
      <xdr:row>744</xdr:row>
      <xdr:rowOff>164647</xdr:rowOff>
    </xdr:from>
    <xdr:ext cx="1619250" cy="242374"/>
    <xdr:sp macro="" textlink="">
      <xdr:nvSpPr>
        <xdr:cNvPr id="25" name="テキスト ボックス 24"/>
        <xdr:cNvSpPr txBox="1"/>
      </xdr:nvSpPr>
      <xdr:spPr>
        <a:xfrm>
          <a:off x="4476751" y="41417422"/>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31</xdr:col>
      <xdr:colOff>84364</xdr:colOff>
      <xdr:row>744</xdr:row>
      <xdr:rowOff>174173</xdr:rowOff>
    </xdr:from>
    <xdr:ext cx="1706335" cy="264560"/>
    <xdr:sp macro="" textlink="">
      <xdr:nvSpPr>
        <xdr:cNvPr id="26" name="テキスト ボックス 25"/>
        <xdr:cNvSpPr txBox="1"/>
      </xdr:nvSpPr>
      <xdr:spPr>
        <a:xfrm>
          <a:off x="6285139" y="41426948"/>
          <a:ext cx="17063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solidFill>
                <a:sysClr val="windowText" lastClr="000000"/>
              </a:solidFill>
            </a:rPr>
            <a:t> </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34</xdr:col>
      <xdr:colOff>69397</xdr:colOff>
      <xdr:row>747</xdr:row>
      <xdr:rowOff>9526</xdr:rowOff>
    </xdr:from>
    <xdr:to>
      <xdr:col>44</xdr:col>
      <xdr:colOff>176892</xdr:colOff>
      <xdr:row>756</xdr:row>
      <xdr:rowOff>38100</xdr:rowOff>
    </xdr:to>
    <xdr:grpSp>
      <xdr:nvGrpSpPr>
        <xdr:cNvPr id="24" name="グループ化 23"/>
        <xdr:cNvGrpSpPr/>
      </xdr:nvGrpSpPr>
      <xdr:grpSpPr>
        <a:xfrm>
          <a:off x="6870247" y="41967151"/>
          <a:ext cx="2107745" cy="3200399"/>
          <a:chOff x="6870247" y="41967151"/>
          <a:chExt cx="2107745" cy="3209924"/>
        </a:xfrm>
      </xdr:grpSpPr>
      <xdr:sp macro="" textlink="">
        <xdr:nvSpPr>
          <xdr:cNvPr id="19" name="正方形/長方形 18"/>
          <xdr:cNvSpPr/>
        </xdr:nvSpPr>
        <xdr:spPr>
          <a:xfrm>
            <a:off x="6870247" y="41967151"/>
            <a:ext cx="2064203" cy="1224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（一社）日本建設機械施工協会</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６７百万円</a:t>
            </a:r>
          </a:p>
        </xdr:txBody>
      </xdr:sp>
      <xdr:sp macro="" textlink="">
        <xdr:nvSpPr>
          <xdr:cNvPr id="20" name="大かっこ 19"/>
          <xdr:cNvSpPr/>
        </xdr:nvSpPr>
        <xdr:spPr>
          <a:xfrm>
            <a:off x="6909707" y="43291125"/>
            <a:ext cx="2068285" cy="1885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7003596" y="43404065"/>
            <a:ext cx="1945820" cy="1725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100" baseline="0" smtClean="0">
                <a:solidFill>
                  <a:schemeClr val="dk1"/>
                </a:solidFill>
                <a:latin typeface="+mn-lt"/>
                <a:ea typeface="+mn-ea"/>
                <a:cs typeface="+mn-cs"/>
              </a:rPr>
              <a:t>トンネル維持管理分野の試行的導入の現場に関わる支援業務を実施。</a:t>
            </a:r>
            <a:endParaRPr kumimoji="1"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（試行的導入の現場での検証や準備等。試行的導入の実施内容の検討や結果の評価支援は左記業務</a:t>
            </a:r>
            <a:r>
              <a:rPr kumimoji="1" lang="en-US" altLang="ja-JP" sz="1100" baseline="0" smtClean="0">
                <a:solidFill>
                  <a:schemeClr val="dk1"/>
                </a:solidFill>
                <a:latin typeface="+mn-lt"/>
                <a:ea typeface="+mn-ea"/>
                <a:cs typeface="+mn-cs"/>
              </a:rPr>
              <a:t>A</a:t>
            </a:r>
            <a:r>
              <a:rPr kumimoji="1" lang="ja-JP" altLang="en-US" sz="1100" baseline="0" smtClean="0">
                <a:solidFill>
                  <a:schemeClr val="dk1"/>
                </a:solidFill>
                <a:latin typeface="+mn-lt"/>
                <a:ea typeface="+mn-ea"/>
                <a:cs typeface="+mn-cs"/>
              </a:rPr>
              <a:t>にて実施。）</a:t>
            </a:r>
            <a:endParaRPr kumimoji="1" lang="en-US" altLang="ja-JP" sz="1200">
              <a:solidFill>
                <a:sysClr val="windowText" lastClr="000000"/>
              </a:solidFill>
            </a:endParaRPr>
          </a:p>
        </xdr:txBody>
      </xdr:sp>
    </xdr:grpSp>
    <xdr:clientData/>
  </xdr:twoCellAnchor>
  <xdr:twoCellAnchor>
    <xdr:from>
      <xdr:col>35</xdr:col>
      <xdr:colOff>0</xdr:colOff>
      <xdr:row>740</xdr:row>
      <xdr:rowOff>323850</xdr:rowOff>
    </xdr:from>
    <xdr:to>
      <xdr:col>44</xdr:col>
      <xdr:colOff>85724</xdr:colOff>
      <xdr:row>742</xdr:row>
      <xdr:rowOff>314325</xdr:rowOff>
    </xdr:to>
    <xdr:sp macro="" textlink="">
      <xdr:nvSpPr>
        <xdr:cNvPr id="22" name="大かっこ 21"/>
        <xdr:cNvSpPr/>
      </xdr:nvSpPr>
      <xdr:spPr>
        <a:xfrm>
          <a:off x="7000875" y="39747825"/>
          <a:ext cx="1885949" cy="695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171450</xdr:colOff>
      <xdr:row>740</xdr:row>
      <xdr:rowOff>323850</xdr:rowOff>
    </xdr:from>
    <xdr:ext cx="1457771" cy="692497"/>
    <xdr:sp macro="" textlink="">
      <xdr:nvSpPr>
        <xdr:cNvPr id="23" name="テキスト ボックス 22"/>
        <xdr:cNvSpPr txBox="1"/>
      </xdr:nvSpPr>
      <xdr:spPr>
        <a:xfrm>
          <a:off x="7372350" y="39747825"/>
          <a:ext cx="1457771"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solidFill>
                <a:sysClr val="windowText" lastClr="000000"/>
              </a:solidFill>
            </a:rPr>
            <a:t>事務費２．２百万円</a:t>
          </a:r>
          <a:endParaRPr kumimoji="1" lang="en-US" altLang="ja-JP" sz="900">
            <a:solidFill>
              <a:sysClr val="windowText" lastClr="000000"/>
            </a:solidFill>
          </a:endParaRPr>
        </a:p>
        <a:p>
          <a:r>
            <a:rPr kumimoji="1" lang="ja-JP" altLang="en-US" sz="900">
              <a:solidFill>
                <a:sysClr val="windowText" lastClr="000000"/>
              </a:solidFill>
            </a:rPr>
            <a:t>①諸謝金０．８百万円</a:t>
          </a:r>
          <a:endParaRPr kumimoji="1" lang="en-US" altLang="ja-JP" sz="900">
            <a:solidFill>
              <a:sysClr val="windowText" lastClr="000000"/>
            </a:solidFill>
          </a:endParaRPr>
        </a:p>
        <a:p>
          <a:r>
            <a:rPr kumimoji="1" lang="ja-JP" altLang="en-US" sz="900">
              <a:solidFill>
                <a:sysClr val="windowText" lastClr="000000"/>
              </a:solidFill>
            </a:rPr>
            <a:t>②委員等旅費０．５百万円</a:t>
          </a:r>
          <a:endParaRPr kumimoji="1" lang="en-US" altLang="ja-JP" sz="900">
            <a:solidFill>
              <a:sysClr val="windowText" lastClr="000000"/>
            </a:solidFill>
          </a:endParaRPr>
        </a:p>
        <a:p>
          <a:r>
            <a:rPr kumimoji="1" lang="ja-JP" altLang="en-US" sz="900">
              <a:solidFill>
                <a:sysClr val="windowText" lastClr="000000"/>
              </a:solidFill>
            </a:rPr>
            <a:t>③職員旅費０．９百万円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G794" sqref="G794:K7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302</v>
      </c>
      <c r="AT2" s="187"/>
      <c r="AU2" s="187"/>
      <c r="AV2" s="52" t="str">
        <f>IF(AW2="", "", "-")</f>
        <v/>
      </c>
      <c r="AW2" s="386"/>
      <c r="AX2" s="386"/>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70</v>
      </c>
      <c r="H5" s="527"/>
      <c r="I5" s="527"/>
      <c r="J5" s="527"/>
      <c r="K5" s="527"/>
      <c r="L5" s="527"/>
      <c r="M5" s="528" t="s">
        <v>67</v>
      </c>
      <c r="N5" s="529"/>
      <c r="O5" s="529"/>
      <c r="P5" s="529"/>
      <c r="Q5" s="529"/>
      <c r="R5" s="530"/>
      <c r="S5" s="531" t="s">
        <v>78</v>
      </c>
      <c r="T5" s="527"/>
      <c r="U5" s="527"/>
      <c r="V5" s="527"/>
      <c r="W5" s="527"/>
      <c r="X5" s="532"/>
      <c r="Y5" s="702" t="s">
        <v>3</v>
      </c>
      <c r="Z5" s="703"/>
      <c r="AA5" s="703"/>
      <c r="AB5" s="703"/>
      <c r="AC5" s="703"/>
      <c r="AD5" s="704"/>
      <c r="AE5" s="705" t="s">
        <v>548</v>
      </c>
      <c r="AF5" s="705"/>
      <c r="AG5" s="705"/>
      <c r="AH5" s="705"/>
      <c r="AI5" s="705"/>
      <c r="AJ5" s="705"/>
      <c r="AK5" s="705"/>
      <c r="AL5" s="705"/>
      <c r="AM5" s="705"/>
      <c r="AN5" s="705"/>
      <c r="AO5" s="705"/>
      <c r="AP5" s="706"/>
      <c r="AQ5" s="707" t="s">
        <v>550</v>
      </c>
      <c r="AR5" s="708"/>
      <c r="AS5" s="708"/>
      <c r="AT5" s="708"/>
      <c r="AU5" s="708"/>
      <c r="AV5" s="708"/>
      <c r="AW5" s="708"/>
      <c r="AX5" s="709"/>
    </row>
    <row r="6" spans="1:50" ht="39.950000000000003"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50.1"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45" customHeight="1" x14ac:dyDescent="0.15">
      <c r="A8" s="814" t="s">
        <v>391</v>
      </c>
      <c r="B8" s="815"/>
      <c r="C8" s="815"/>
      <c r="D8" s="815"/>
      <c r="E8" s="815"/>
      <c r="F8" s="816"/>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5.099999999999994"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5.099999999999994" customHeight="1" x14ac:dyDescent="0.15">
      <c r="A10" s="727" t="s">
        <v>31</v>
      </c>
      <c r="B10" s="728"/>
      <c r="C10" s="728"/>
      <c r="D10" s="728"/>
      <c r="E10" s="728"/>
      <c r="F10" s="728"/>
      <c r="G10" s="663" t="s">
        <v>544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473</v>
      </c>
      <c r="AL12" s="277"/>
      <c r="AM12" s="277"/>
      <c r="AN12" s="277"/>
      <c r="AO12" s="277"/>
      <c r="AP12" s="277"/>
      <c r="AQ12" s="278"/>
      <c r="AR12" s="282" t="s">
        <v>474</v>
      </c>
      <c r="AS12" s="277"/>
      <c r="AT12" s="277"/>
      <c r="AU12" s="277"/>
      <c r="AV12" s="277"/>
      <c r="AW12" s="277"/>
      <c r="AX12" s="729"/>
    </row>
    <row r="13" spans="1:50" ht="24" customHeight="1" x14ac:dyDescent="0.15">
      <c r="A13" s="102"/>
      <c r="B13" s="103"/>
      <c r="C13" s="103"/>
      <c r="D13" s="103"/>
      <c r="E13" s="103"/>
      <c r="F13" s="104"/>
      <c r="G13" s="730" t="s">
        <v>7</v>
      </c>
      <c r="H13" s="731"/>
      <c r="I13" s="628" t="s">
        <v>8</v>
      </c>
      <c r="J13" s="629"/>
      <c r="K13" s="629"/>
      <c r="L13" s="629"/>
      <c r="M13" s="629"/>
      <c r="N13" s="629"/>
      <c r="O13" s="630"/>
      <c r="P13" s="182" t="s">
        <v>552</v>
      </c>
      <c r="Q13" s="183"/>
      <c r="R13" s="183"/>
      <c r="S13" s="183"/>
      <c r="T13" s="183"/>
      <c r="U13" s="183"/>
      <c r="V13" s="184"/>
      <c r="W13" s="182" t="s">
        <v>552</v>
      </c>
      <c r="X13" s="183"/>
      <c r="Y13" s="183"/>
      <c r="Z13" s="183"/>
      <c r="AA13" s="183"/>
      <c r="AB13" s="183"/>
      <c r="AC13" s="184"/>
      <c r="AD13" s="182">
        <v>62</v>
      </c>
      <c r="AE13" s="183"/>
      <c r="AF13" s="183"/>
      <c r="AG13" s="183"/>
      <c r="AH13" s="183"/>
      <c r="AI13" s="183"/>
      <c r="AJ13" s="184"/>
      <c r="AK13" s="182">
        <v>62</v>
      </c>
      <c r="AL13" s="183"/>
      <c r="AM13" s="183"/>
      <c r="AN13" s="183"/>
      <c r="AO13" s="183"/>
      <c r="AP13" s="183"/>
      <c r="AQ13" s="184"/>
      <c r="AR13" s="179"/>
      <c r="AS13" s="180"/>
      <c r="AT13" s="180"/>
      <c r="AU13" s="180"/>
      <c r="AV13" s="180"/>
      <c r="AW13" s="180"/>
      <c r="AX13" s="383"/>
    </row>
    <row r="14" spans="1:50" ht="24" customHeight="1" x14ac:dyDescent="0.15">
      <c r="A14" s="102"/>
      <c r="B14" s="103"/>
      <c r="C14" s="103"/>
      <c r="D14" s="103"/>
      <c r="E14" s="103"/>
      <c r="F14" s="104"/>
      <c r="G14" s="732"/>
      <c r="H14" s="733"/>
      <c r="I14" s="551" t="s">
        <v>9</v>
      </c>
      <c r="J14" s="619"/>
      <c r="K14" s="619"/>
      <c r="L14" s="619"/>
      <c r="M14" s="619"/>
      <c r="N14" s="619"/>
      <c r="O14" s="620"/>
      <c r="P14" s="182">
        <v>390</v>
      </c>
      <c r="Q14" s="183"/>
      <c r="R14" s="183"/>
      <c r="S14" s="183"/>
      <c r="T14" s="183"/>
      <c r="U14" s="183"/>
      <c r="V14" s="184"/>
      <c r="W14" s="182">
        <v>69</v>
      </c>
      <c r="X14" s="183"/>
      <c r="Y14" s="183"/>
      <c r="Z14" s="183"/>
      <c r="AA14" s="183"/>
      <c r="AB14" s="183"/>
      <c r="AC14" s="184"/>
      <c r="AD14" s="182">
        <v>68</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4" customHeight="1" x14ac:dyDescent="0.15">
      <c r="A15" s="102"/>
      <c r="B15" s="103"/>
      <c r="C15" s="103"/>
      <c r="D15" s="103"/>
      <c r="E15" s="103"/>
      <c r="F15" s="104"/>
      <c r="G15" s="732"/>
      <c r="H15" s="733"/>
      <c r="I15" s="551" t="s">
        <v>52</v>
      </c>
      <c r="J15" s="552"/>
      <c r="K15" s="552"/>
      <c r="L15" s="552"/>
      <c r="M15" s="552"/>
      <c r="N15" s="552"/>
      <c r="O15" s="553"/>
      <c r="P15" s="182">
        <v>330</v>
      </c>
      <c r="Q15" s="183"/>
      <c r="R15" s="183"/>
      <c r="S15" s="183"/>
      <c r="T15" s="183"/>
      <c r="U15" s="183"/>
      <c r="V15" s="184"/>
      <c r="W15" s="182">
        <v>390</v>
      </c>
      <c r="X15" s="183"/>
      <c r="Y15" s="183"/>
      <c r="Z15" s="183"/>
      <c r="AA15" s="183"/>
      <c r="AB15" s="183"/>
      <c r="AC15" s="184"/>
      <c r="AD15" s="182">
        <v>69</v>
      </c>
      <c r="AE15" s="183"/>
      <c r="AF15" s="183"/>
      <c r="AG15" s="183"/>
      <c r="AH15" s="183"/>
      <c r="AI15" s="183"/>
      <c r="AJ15" s="184"/>
      <c r="AK15" s="182"/>
      <c r="AL15" s="183"/>
      <c r="AM15" s="183"/>
      <c r="AN15" s="183"/>
      <c r="AO15" s="183"/>
      <c r="AP15" s="183"/>
      <c r="AQ15" s="184"/>
      <c r="AR15" s="182"/>
      <c r="AS15" s="183"/>
      <c r="AT15" s="183"/>
      <c r="AU15" s="183"/>
      <c r="AV15" s="183"/>
      <c r="AW15" s="183"/>
      <c r="AX15" s="618"/>
    </row>
    <row r="16" spans="1:50" ht="24" customHeight="1" x14ac:dyDescent="0.15">
      <c r="A16" s="102"/>
      <c r="B16" s="103"/>
      <c r="C16" s="103"/>
      <c r="D16" s="103"/>
      <c r="E16" s="103"/>
      <c r="F16" s="104"/>
      <c r="G16" s="732"/>
      <c r="H16" s="733"/>
      <c r="I16" s="551" t="s">
        <v>53</v>
      </c>
      <c r="J16" s="552"/>
      <c r="K16" s="552"/>
      <c r="L16" s="552"/>
      <c r="M16" s="552"/>
      <c r="N16" s="552"/>
      <c r="O16" s="553"/>
      <c r="P16" s="182">
        <v>-390</v>
      </c>
      <c r="Q16" s="183"/>
      <c r="R16" s="183"/>
      <c r="S16" s="183"/>
      <c r="T16" s="183"/>
      <c r="U16" s="183"/>
      <c r="V16" s="184"/>
      <c r="W16" s="182">
        <v>-69</v>
      </c>
      <c r="X16" s="183"/>
      <c r="Y16" s="183"/>
      <c r="Z16" s="183"/>
      <c r="AA16" s="183"/>
      <c r="AB16" s="183"/>
      <c r="AC16" s="184"/>
      <c r="AD16" s="182"/>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 customHeight="1" x14ac:dyDescent="0.15">
      <c r="A17" s="102"/>
      <c r="B17" s="103"/>
      <c r="C17" s="103"/>
      <c r="D17" s="103"/>
      <c r="E17" s="103"/>
      <c r="F17" s="104"/>
      <c r="G17" s="732"/>
      <c r="H17" s="733"/>
      <c r="I17" s="551" t="s">
        <v>51</v>
      </c>
      <c r="J17" s="619"/>
      <c r="K17" s="619"/>
      <c r="L17" s="619"/>
      <c r="M17" s="619"/>
      <c r="N17" s="619"/>
      <c r="O17" s="620"/>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 customHeight="1" x14ac:dyDescent="0.15">
      <c r="A18" s="102"/>
      <c r="B18" s="103"/>
      <c r="C18" s="103"/>
      <c r="D18" s="103"/>
      <c r="E18" s="103"/>
      <c r="F18" s="104"/>
      <c r="G18" s="734"/>
      <c r="H18" s="735"/>
      <c r="I18" s="722" t="s">
        <v>21</v>
      </c>
      <c r="J18" s="723"/>
      <c r="K18" s="723"/>
      <c r="L18" s="723"/>
      <c r="M18" s="723"/>
      <c r="N18" s="723"/>
      <c r="O18" s="724"/>
      <c r="P18" s="203">
        <f>SUM(P13:V17)</f>
        <v>330</v>
      </c>
      <c r="Q18" s="204"/>
      <c r="R18" s="204"/>
      <c r="S18" s="204"/>
      <c r="T18" s="204"/>
      <c r="U18" s="204"/>
      <c r="V18" s="205"/>
      <c r="W18" s="203">
        <f>SUM(W13:AC17)</f>
        <v>390</v>
      </c>
      <c r="X18" s="204"/>
      <c r="Y18" s="204"/>
      <c r="Z18" s="204"/>
      <c r="AA18" s="204"/>
      <c r="AB18" s="204"/>
      <c r="AC18" s="205"/>
      <c r="AD18" s="203">
        <f>SUM(AD13:AJ17)</f>
        <v>199</v>
      </c>
      <c r="AE18" s="204"/>
      <c r="AF18" s="204"/>
      <c r="AG18" s="204"/>
      <c r="AH18" s="204"/>
      <c r="AI18" s="204"/>
      <c r="AJ18" s="205"/>
      <c r="AK18" s="203">
        <f>SUM(AK13:AQ17)</f>
        <v>62</v>
      </c>
      <c r="AL18" s="204"/>
      <c r="AM18" s="204"/>
      <c r="AN18" s="204"/>
      <c r="AO18" s="204"/>
      <c r="AP18" s="204"/>
      <c r="AQ18" s="205"/>
      <c r="AR18" s="203">
        <f>SUM(AR13:AX17)</f>
        <v>0</v>
      </c>
      <c r="AS18" s="204"/>
      <c r="AT18" s="204"/>
      <c r="AU18" s="204"/>
      <c r="AV18" s="204"/>
      <c r="AW18" s="204"/>
      <c r="AX18" s="507"/>
    </row>
    <row r="19" spans="1:50" ht="24" customHeight="1" x14ac:dyDescent="0.15">
      <c r="A19" s="102"/>
      <c r="B19" s="103"/>
      <c r="C19" s="103"/>
      <c r="D19" s="103"/>
      <c r="E19" s="103"/>
      <c r="F19" s="104"/>
      <c r="G19" s="504" t="s">
        <v>10</v>
      </c>
      <c r="H19" s="505"/>
      <c r="I19" s="505"/>
      <c r="J19" s="505"/>
      <c r="K19" s="505"/>
      <c r="L19" s="505"/>
      <c r="M19" s="505"/>
      <c r="N19" s="505"/>
      <c r="O19" s="505"/>
      <c r="P19" s="182">
        <v>330</v>
      </c>
      <c r="Q19" s="183"/>
      <c r="R19" s="183"/>
      <c r="S19" s="183"/>
      <c r="T19" s="183"/>
      <c r="U19" s="183"/>
      <c r="V19" s="184"/>
      <c r="W19" s="182">
        <v>390</v>
      </c>
      <c r="X19" s="183"/>
      <c r="Y19" s="183"/>
      <c r="Z19" s="183"/>
      <c r="AA19" s="183"/>
      <c r="AB19" s="183"/>
      <c r="AC19" s="184"/>
      <c r="AD19" s="182">
        <v>197</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 customHeight="1" x14ac:dyDescent="0.15">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0.98994974874371855</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6.1" customHeight="1" x14ac:dyDescent="0.15">
      <c r="A21" s="105"/>
      <c r="B21" s="106"/>
      <c r="C21" s="106"/>
      <c r="D21" s="106"/>
      <c r="E21" s="106"/>
      <c r="F21" s="107"/>
      <c r="G21" s="899" t="s">
        <v>506</v>
      </c>
      <c r="H21" s="900"/>
      <c r="I21" s="900"/>
      <c r="J21" s="900"/>
      <c r="K21" s="900"/>
      <c r="L21" s="900"/>
      <c r="M21" s="900"/>
      <c r="N21" s="900"/>
      <c r="O21" s="900"/>
      <c r="P21" s="509">
        <f>IF(P19=0, "-", SUM(P19)/SUM(P13,P14))</f>
        <v>0.84615384615384615</v>
      </c>
      <c r="Q21" s="509"/>
      <c r="R21" s="509"/>
      <c r="S21" s="509"/>
      <c r="T21" s="509"/>
      <c r="U21" s="509"/>
      <c r="V21" s="509"/>
      <c r="W21" s="509">
        <f t="shared" ref="W21" si="2">IF(W19=0, "-", SUM(W19)/SUM(W13,W14))</f>
        <v>5.6521739130434785</v>
      </c>
      <c r="X21" s="509"/>
      <c r="Y21" s="509"/>
      <c r="Z21" s="509"/>
      <c r="AA21" s="509"/>
      <c r="AB21" s="509"/>
      <c r="AC21" s="509"/>
      <c r="AD21" s="509">
        <f t="shared" ref="AD21" si="3">IF(AD19=0, "-", SUM(AD19)/SUM(AD13,AD14))</f>
        <v>1.5153846153846153</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 customHeight="1" x14ac:dyDescent="0.15">
      <c r="A23" s="162"/>
      <c r="B23" s="163"/>
      <c r="C23" s="163"/>
      <c r="D23" s="163"/>
      <c r="E23" s="163"/>
      <c r="F23" s="164"/>
      <c r="G23" s="147" t="s">
        <v>554</v>
      </c>
      <c r="H23" s="148"/>
      <c r="I23" s="148"/>
      <c r="J23" s="148"/>
      <c r="K23" s="148"/>
      <c r="L23" s="148"/>
      <c r="M23" s="148"/>
      <c r="N23" s="148"/>
      <c r="O23" s="149"/>
      <c r="P23" s="179">
        <v>0.6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 customHeight="1" x14ac:dyDescent="0.15">
      <c r="A24" s="162"/>
      <c r="B24" s="163"/>
      <c r="C24" s="163"/>
      <c r="D24" s="163"/>
      <c r="E24" s="163"/>
      <c r="F24" s="164"/>
      <c r="G24" s="150" t="s">
        <v>555</v>
      </c>
      <c r="H24" s="151"/>
      <c r="I24" s="151"/>
      <c r="J24" s="151"/>
      <c r="K24" s="151"/>
      <c r="L24" s="151"/>
      <c r="M24" s="151"/>
      <c r="N24" s="151"/>
      <c r="O24" s="152"/>
      <c r="P24" s="182">
        <v>0.7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4" customHeight="1" x14ac:dyDescent="0.15">
      <c r="A25" s="162"/>
      <c r="B25" s="163"/>
      <c r="C25" s="163"/>
      <c r="D25" s="163"/>
      <c r="E25" s="163"/>
      <c r="F25" s="164"/>
      <c r="G25" s="150" t="s">
        <v>556</v>
      </c>
      <c r="H25" s="151"/>
      <c r="I25" s="151"/>
      <c r="J25" s="151"/>
      <c r="K25" s="151"/>
      <c r="L25" s="151"/>
      <c r="M25" s="151"/>
      <c r="N25" s="151"/>
      <c r="O25" s="152"/>
      <c r="P25" s="182">
        <v>0.1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customHeight="1" x14ac:dyDescent="0.15">
      <c r="A26" s="162"/>
      <c r="B26" s="163"/>
      <c r="C26" s="163"/>
      <c r="D26" s="163"/>
      <c r="E26" s="163"/>
      <c r="F26" s="164"/>
      <c r="G26" s="150" t="s">
        <v>607</v>
      </c>
      <c r="H26" s="151"/>
      <c r="I26" s="151"/>
      <c r="J26" s="151"/>
      <c r="K26" s="151"/>
      <c r="L26" s="151"/>
      <c r="M26" s="151"/>
      <c r="N26" s="151"/>
      <c r="O26" s="152"/>
      <c r="P26" s="182">
        <v>61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486</v>
      </c>
      <c r="H28" s="154"/>
      <c r="I28" s="154"/>
      <c r="J28" s="154"/>
      <c r="K28" s="154"/>
      <c r="L28" s="154"/>
      <c r="M28" s="154"/>
      <c r="N28" s="154"/>
      <c r="O28" s="155"/>
      <c r="P28" s="203">
        <f>P29-SUM(P23:P27)</f>
        <v>-0.39999999999999858</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06">
        <f>AK13</f>
        <v>62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499</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29</v>
      </c>
      <c r="AV31" s="265"/>
      <c r="AW31" s="368" t="s">
        <v>301</v>
      </c>
      <c r="AX31" s="369"/>
    </row>
    <row r="32" spans="1:50" ht="21.95"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602</v>
      </c>
      <c r="AC32" s="521"/>
      <c r="AD32" s="521"/>
      <c r="AE32" s="348">
        <v>1</v>
      </c>
      <c r="AF32" s="349"/>
      <c r="AG32" s="349"/>
      <c r="AH32" s="349"/>
      <c r="AI32" s="348">
        <v>2</v>
      </c>
      <c r="AJ32" s="349"/>
      <c r="AK32" s="349"/>
      <c r="AL32" s="349"/>
      <c r="AM32" s="348">
        <v>3</v>
      </c>
      <c r="AN32" s="349"/>
      <c r="AO32" s="349"/>
      <c r="AP32" s="349"/>
      <c r="AQ32" s="189"/>
      <c r="AR32" s="190"/>
      <c r="AS32" s="190"/>
      <c r="AT32" s="191"/>
      <c r="AU32" s="349">
        <v>5</v>
      </c>
      <c r="AV32" s="349"/>
      <c r="AW32" s="349"/>
      <c r="AX32" s="365"/>
    </row>
    <row r="33" spans="1:50" ht="21.9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602</v>
      </c>
      <c r="AC33" s="491"/>
      <c r="AD33" s="491"/>
      <c r="AE33" s="348">
        <v>5</v>
      </c>
      <c r="AF33" s="349"/>
      <c r="AG33" s="349"/>
      <c r="AH33" s="349"/>
      <c r="AI33" s="348">
        <v>5</v>
      </c>
      <c r="AJ33" s="349"/>
      <c r="AK33" s="349"/>
      <c r="AL33" s="349"/>
      <c r="AM33" s="348">
        <v>5</v>
      </c>
      <c r="AN33" s="349"/>
      <c r="AO33" s="349"/>
      <c r="AP33" s="349"/>
      <c r="AQ33" s="189"/>
      <c r="AR33" s="190"/>
      <c r="AS33" s="190"/>
      <c r="AT33" s="191"/>
      <c r="AU33" s="349">
        <v>5</v>
      </c>
      <c r="AV33" s="349"/>
      <c r="AW33" s="349"/>
      <c r="AX33" s="365"/>
    </row>
    <row r="34" spans="1:50" ht="21.9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20</v>
      </c>
      <c r="AF34" s="349"/>
      <c r="AG34" s="349"/>
      <c r="AH34" s="349"/>
      <c r="AI34" s="348">
        <f>AI32/AI33*100</f>
        <v>40</v>
      </c>
      <c r="AJ34" s="349"/>
      <c r="AK34" s="349"/>
      <c r="AL34" s="349"/>
      <c r="AM34" s="348">
        <v>60</v>
      </c>
      <c r="AN34" s="349"/>
      <c r="AO34" s="349"/>
      <c r="AP34" s="349"/>
      <c r="AQ34" s="189"/>
      <c r="AR34" s="190"/>
      <c r="AS34" s="190"/>
      <c r="AT34" s="191"/>
      <c r="AU34" s="349">
        <v>100</v>
      </c>
      <c r="AV34" s="349"/>
      <c r="AW34" s="349"/>
      <c r="AX34" s="365"/>
    </row>
    <row r="35" spans="1:50" ht="21.95" customHeight="1" x14ac:dyDescent="0.15">
      <c r="A35" s="873" t="s">
        <v>536</v>
      </c>
      <c r="B35" s="874"/>
      <c r="C35" s="874"/>
      <c r="D35" s="874"/>
      <c r="E35" s="874"/>
      <c r="F35" s="875"/>
      <c r="G35" s="879" t="s">
        <v>593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1.9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499</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499</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500</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495</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498</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507</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500</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539</v>
      </c>
      <c r="B78" s="888"/>
      <c r="C78" s="888"/>
      <c r="D78" s="888"/>
      <c r="E78" s="885" t="s">
        <v>465</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494</v>
      </c>
      <c r="AP79" s="109"/>
      <c r="AQ79" s="109"/>
      <c r="AR79" s="90" t="s">
        <v>492</v>
      </c>
      <c r="AS79" s="108"/>
      <c r="AT79" s="109"/>
      <c r="AU79" s="109"/>
      <c r="AV79" s="109"/>
      <c r="AW79" s="109"/>
      <c r="AX79" s="110"/>
    </row>
    <row r="80" spans="1:50" ht="18.75" hidden="1" customHeight="1" x14ac:dyDescent="0.15">
      <c r="A80" s="488" t="s">
        <v>267</v>
      </c>
      <c r="B80" s="833" t="s">
        <v>491</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501</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502</v>
      </c>
      <c r="AR100" s="907"/>
      <c r="AS100" s="907"/>
      <c r="AT100" s="908"/>
      <c r="AU100" s="906" t="s">
        <v>503</v>
      </c>
      <c r="AV100" s="907"/>
      <c r="AW100" s="907"/>
      <c r="AX100" s="909"/>
    </row>
    <row r="101" spans="1:60" ht="21.95" customHeight="1" x14ac:dyDescent="0.15">
      <c r="A101" s="470"/>
      <c r="B101" s="471"/>
      <c r="C101" s="471"/>
      <c r="D101" s="471"/>
      <c r="E101" s="471"/>
      <c r="F101" s="472"/>
      <c r="G101" s="121" t="s">
        <v>559</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602</v>
      </c>
      <c r="AC101" s="521"/>
      <c r="AD101" s="521"/>
      <c r="AE101" s="325">
        <v>40</v>
      </c>
      <c r="AF101" s="325"/>
      <c r="AG101" s="325"/>
      <c r="AH101" s="325"/>
      <c r="AI101" s="325">
        <v>70</v>
      </c>
      <c r="AJ101" s="325"/>
      <c r="AK101" s="325"/>
      <c r="AL101" s="325"/>
      <c r="AM101" s="348">
        <v>0</v>
      </c>
      <c r="AN101" s="349"/>
      <c r="AO101" s="349"/>
      <c r="AP101" s="350"/>
      <c r="AQ101" s="348">
        <v>0</v>
      </c>
      <c r="AR101" s="349"/>
      <c r="AS101" s="349"/>
      <c r="AT101" s="350"/>
      <c r="AU101" s="348"/>
      <c r="AV101" s="349"/>
      <c r="AW101" s="349"/>
      <c r="AX101" s="350"/>
    </row>
    <row r="102" spans="1:60" ht="21.9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602</v>
      </c>
      <c r="AC102" s="521"/>
      <c r="AD102" s="521"/>
      <c r="AE102" s="325">
        <v>53</v>
      </c>
      <c r="AF102" s="325"/>
      <c r="AG102" s="325"/>
      <c r="AH102" s="325"/>
      <c r="AI102" s="325">
        <v>60</v>
      </c>
      <c r="AJ102" s="325"/>
      <c r="AK102" s="325"/>
      <c r="AL102" s="325"/>
      <c r="AM102" s="325">
        <v>0</v>
      </c>
      <c r="AN102" s="325"/>
      <c r="AO102" s="325"/>
      <c r="AP102" s="325"/>
      <c r="AQ102" s="870" t="s">
        <v>552</v>
      </c>
      <c r="AR102" s="871"/>
      <c r="AS102" s="871"/>
      <c r="AT102" s="872"/>
      <c r="AU102" s="870"/>
      <c r="AV102" s="871"/>
      <c r="AW102" s="871"/>
      <c r="AX102" s="872"/>
    </row>
    <row r="103" spans="1:60" ht="31.5" customHeight="1" x14ac:dyDescent="0.15">
      <c r="A103" s="467" t="s">
        <v>501</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502</v>
      </c>
      <c r="AR103" s="356"/>
      <c r="AS103" s="356"/>
      <c r="AT103" s="869"/>
      <c r="AU103" s="355" t="s">
        <v>503</v>
      </c>
      <c r="AV103" s="356"/>
      <c r="AW103" s="356"/>
      <c r="AX103" s="357"/>
    </row>
    <row r="104" spans="1:60" ht="21.95" customHeight="1" x14ac:dyDescent="0.15">
      <c r="A104" s="470"/>
      <c r="B104" s="471"/>
      <c r="C104" s="471"/>
      <c r="D104" s="471"/>
      <c r="E104" s="471"/>
      <c r="F104" s="472"/>
      <c r="G104" s="121" t="s">
        <v>560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602</v>
      </c>
      <c r="AC104" s="456"/>
      <c r="AD104" s="457"/>
      <c r="AE104" s="325">
        <v>0</v>
      </c>
      <c r="AF104" s="325"/>
      <c r="AG104" s="325"/>
      <c r="AH104" s="325"/>
      <c r="AI104" s="325">
        <v>0</v>
      </c>
      <c r="AJ104" s="325"/>
      <c r="AK104" s="325"/>
      <c r="AL104" s="325"/>
      <c r="AM104" s="325">
        <v>11</v>
      </c>
      <c r="AN104" s="325"/>
      <c r="AO104" s="325"/>
      <c r="AP104" s="325"/>
      <c r="AQ104" s="348">
        <v>7</v>
      </c>
      <c r="AR104" s="349"/>
      <c r="AS104" s="349"/>
      <c r="AT104" s="350"/>
      <c r="AU104" s="348"/>
      <c r="AV104" s="349"/>
      <c r="AW104" s="349"/>
      <c r="AX104" s="350"/>
    </row>
    <row r="105" spans="1:60" ht="21.9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602</v>
      </c>
      <c r="AC105" s="323"/>
      <c r="AD105" s="324"/>
      <c r="AE105" s="325">
        <v>0</v>
      </c>
      <c r="AF105" s="325"/>
      <c r="AG105" s="325"/>
      <c r="AH105" s="325"/>
      <c r="AI105" s="325">
        <v>0</v>
      </c>
      <c r="AJ105" s="325"/>
      <c r="AK105" s="325"/>
      <c r="AL105" s="325"/>
      <c r="AM105" s="325">
        <v>6</v>
      </c>
      <c r="AN105" s="325"/>
      <c r="AO105" s="325"/>
      <c r="AP105" s="325"/>
      <c r="AQ105" s="348">
        <v>7</v>
      </c>
      <c r="AR105" s="349"/>
      <c r="AS105" s="349"/>
      <c r="AT105" s="350"/>
      <c r="AU105" s="870"/>
      <c r="AV105" s="871"/>
      <c r="AW105" s="871"/>
      <c r="AX105" s="872"/>
    </row>
    <row r="106" spans="1:60" ht="31.5" hidden="1" customHeight="1" x14ac:dyDescent="0.15">
      <c r="A106" s="467" t="s">
        <v>501</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502</v>
      </c>
      <c r="AR106" s="356"/>
      <c r="AS106" s="356"/>
      <c r="AT106" s="869"/>
      <c r="AU106" s="355" t="s">
        <v>503</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501</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502</v>
      </c>
      <c r="AR109" s="356"/>
      <c r="AS109" s="356"/>
      <c r="AT109" s="869"/>
      <c r="AU109" s="355" t="s">
        <v>503</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501</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502</v>
      </c>
      <c r="AR112" s="353"/>
      <c r="AS112" s="353"/>
      <c r="AT112" s="354"/>
      <c r="AU112" s="355" t="s">
        <v>503</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476</v>
      </c>
      <c r="AR115" s="333"/>
      <c r="AS115" s="333"/>
      <c r="AT115" s="333"/>
      <c r="AU115" s="333"/>
      <c r="AV115" s="333"/>
      <c r="AW115" s="333"/>
      <c r="AX115" s="334"/>
    </row>
    <row r="116" spans="1:50" ht="21.95" customHeight="1" x14ac:dyDescent="0.15">
      <c r="A116" s="271"/>
      <c r="B116" s="272"/>
      <c r="C116" s="272"/>
      <c r="D116" s="272"/>
      <c r="E116" s="272"/>
      <c r="F116" s="273"/>
      <c r="G116" s="301" t="s">
        <v>594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596</v>
      </c>
      <c r="AC116" s="280"/>
      <c r="AD116" s="281"/>
      <c r="AE116" s="325">
        <f>330/40</f>
        <v>8.25</v>
      </c>
      <c r="AF116" s="325"/>
      <c r="AG116" s="325"/>
      <c r="AH116" s="325"/>
      <c r="AI116" s="325">
        <f>390/70</f>
        <v>5.5714285714285712</v>
      </c>
      <c r="AJ116" s="325"/>
      <c r="AK116" s="325"/>
      <c r="AL116" s="325"/>
      <c r="AM116" s="325">
        <f>197/11</f>
        <v>17.90909090909091</v>
      </c>
      <c r="AN116" s="325"/>
      <c r="AO116" s="325"/>
      <c r="AP116" s="325"/>
      <c r="AQ116" s="348">
        <f>62/7</f>
        <v>8.8571428571428577</v>
      </c>
      <c r="AR116" s="349"/>
      <c r="AS116" s="349"/>
      <c r="AT116" s="349"/>
      <c r="AU116" s="349"/>
      <c r="AV116" s="349"/>
      <c r="AW116" s="349"/>
      <c r="AX116" s="365"/>
    </row>
    <row r="117" spans="1:50" ht="4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595</v>
      </c>
      <c r="AC117" s="339"/>
      <c r="AD117" s="340"/>
      <c r="AE117" s="285" t="s">
        <v>598</v>
      </c>
      <c r="AF117" s="285"/>
      <c r="AG117" s="285"/>
      <c r="AH117" s="285"/>
      <c r="AI117" s="285" t="s">
        <v>597</v>
      </c>
      <c r="AJ117" s="285"/>
      <c r="AK117" s="285"/>
      <c r="AL117" s="285"/>
      <c r="AM117" s="285" t="s">
        <v>599</v>
      </c>
      <c r="AN117" s="285"/>
      <c r="AO117" s="285"/>
      <c r="AP117" s="285"/>
      <c r="AQ117" s="285" t="s">
        <v>600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476</v>
      </c>
      <c r="AR118" s="333"/>
      <c r="AS118" s="333"/>
      <c r="AT118" s="333"/>
      <c r="AU118" s="333"/>
      <c r="AV118" s="333"/>
      <c r="AW118" s="333"/>
      <c r="AX118" s="334"/>
    </row>
    <row r="119" spans="1:50" ht="23.25" hidden="1" customHeight="1" x14ac:dyDescent="0.15">
      <c r="A119" s="271"/>
      <c r="B119" s="272"/>
      <c r="C119" s="272"/>
      <c r="D119" s="272"/>
      <c r="E119" s="272"/>
      <c r="F119" s="273"/>
      <c r="G119" s="301" t="s">
        <v>512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476</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476</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476</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24.95" customHeight="1" x14ac:dyDescent="0.15">
      <c r="A130" s="1002" t="s">
        <v>371</v>
      </c>
      <c r="B130" s="1000"/>
      <c r="C130" s="999" t="s">
        <v>368</v>
      </c>
      <c r="D130" s="1000"/>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24.95" customHeight="1" x14ac:dyDescent="0.15">
      <c r="A131" s="1003"/>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30</v>
      </c>
      <c r="AV133" s="198"/>
      <c r="AW133" s="132" t="s">
        <v>301</v>
      </c>
      <c r="AX133" s="210"/>
    </row>
    <row r="134" spans="1:50" ht="20.100000000000001" customHeight="1" x14ac:dyDescent="0.15">
      <c r="A134" s="1003"/>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v>70</v>
      </c>
      <c r="AF134" s="190"/>
      <c r="AG134" s="190"/>
      <c r="AH134" s="190"/>
      <c r="AI134" s="266" t="s">
        <v>552</v>
      </c>
      <c r="AJ134" s="190"/>
      <c r="AK134" s="190"/>
      <c r="AL134" s="190"/>
      <c r="AM134" s="266" t="s">
        <v>552</v>
      </c>
      <c r="AN134" s="190"/>
      <c r="AO134" s="190"/>
      <c r="AP134" s="190"/>
      <c r="AQ134" s="266"/>
      <c r="AR134" s="190"/>
      <c r="AS134" s="190"/>
      <c r="AT134" s="190"/>
      <c r="AU134" s="266"/>
      <c r="AV134" s="190"/>
      <c r="AW134" s="190"/>
      <c r="AX134" s="192"/>
    </row>
    <row r="135" spans="1:50" ht="20.100000000000001"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t="s">
        <v>552</v>
      </c>
      <c r="AJ135" s="190"/>
      <c r="AK135" s="190"/>
      <c r="AL135" s="190"/>
      <c r="AM135" s="266" t="s">
        <v>552</v>
      </c>
      <c r="AN135" s="190"/>
      <c r="AO135" s="190"/>
      <c r="AP135" s="190"/>
      <c r="AQ135" s="266"/>
      <c r="AR135" s="190"/>
      <c r="AS135" s="190"/>
      <c r="AT135" s="190"/>
      <c r="AU135" s="266">
        <v>200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6"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6" t="s">
        <v>485</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6" t="s">
        <v>485</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6" t="s">
        <v>485</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6" t="s">
        <v>485</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0.100000000000001" customHeight="1" x14ac:dyDescent="0.15">
      <c r="A188" s="1003"/>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0.100000000000001"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6"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6" t="s">
        <v>485</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6" t="s">
        <v>485</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6" t="s">
        <v>485</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6" t="s">
        <v>485</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6"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6" t="s">
        <v>485</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6" t="s">
        <v>485</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6" t="s">
        <v>485</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6" t="s">
        <v>485</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6"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6" t="s">
        <v>485</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6" t="s">
        <v>485</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6" t="s">
        <v>485</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6" t="s">
        <v>485</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6"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6" t="s">
        <v>485</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6" t="s">
        <v>485</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6" t="s">
        <v>485</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6" t="s">
        <v>485</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5.1" customHeight="1" x14ac:dyDescent="0.15">
      <c r="A430" s="1003"/>
      <c r="B430" s="236"/>
      <c r="C430" s="233" t="s">
        <v>370</v>
      </c>
      <c r="D430" s="234"/>
      <c r="E430" s="222" t="s">
        <v>390</v>
      </c>
      <c r="F430" s="223"/>
      <c r="G430" s="224" t="s">
        <v>386</v>
      </c>
      <c r="H430" s="118"/>
      <c r="I430" s="118"/>
      <c r="J430" s="225" t="s">
        <v>565</v>
      </c>
      <c r="K430" s="226"/>
      <c r="L430" s="226"/>
      <c r="M430" s="226"/>
      <c r="N430" s="226"/>
      <c r="O430" s="226"/>
      <c r="P430" s="226"/>
      <c r="Q430" s="226"/>
      <c r="R430" s="226"/>
      <c r="S430" s="226"/>
      <c r="T430" s="227"/>
      <c r="U430" s="228" t="s">
        <v>566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95" customHeight="1" x14ac:dyDescent="0.15">
      <c r="A482" s="1003"/>
      <c r="B482" s="236"/>
      <c r="C482" s="235"/>
      <c r="D482" s="236"/>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95"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0"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0.10000000000000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0.10000000000000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0.10000000000000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0.10000000000000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0.10000000000000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0.10000000000000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0.10000000000000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0.10000000000000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6"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546</v>
      </c>
      <c r="AE702" s="867"/>
      <c r="AF702" s="867"/>
      <c r="AG702" s="856" t="s">
        <v>590</v>
      </c>
      <c r="AH702" s="857"/>
      <c r="AI702" s="857"/>
      <c r="AJ702" s="857"/>
      <c r="AK702" s="857"/>
      <c r="AL702" s="857"/>
      <c r="AM702" s="857"/>
      <c r="AN702" s="857"/>
      <c r="AO702" s="857"/>
      <c r="AP702" s="857"/>
      <c r="AQ702" s="857"/>
      <c r="AR702" s="857"/>
      <c r="AS702" s="857"/>
      <c r="AT702" s="857"/>
      <c r="AU702" s="857"/>
      <c r="AV702" s="857"/>
      <c r="AW702" s="857"/>
      <c r="AX702" s="858"/>
    </row>
    <row r="703" spans="1:50" ht="60"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546</v>
      </c>
      <c r="AE703" s="115"/>
      <c r="AF703" s="115"/>
      <c r="AG703" s="657" t="s">
        <v>591</v>
      </c>
      <c r="AH703" s="658"/>
      <c r="AI703" s="658"/>
      <c r="AJ703" s="658"/>
      <c r="AK703" s="658"/>
      <c r="AL703" s="658"/>
      <c r="AM703" s="658"/>
      <c r="AN703" s="658"/>
      <c r="AO703" s="658"/>
      <c r="AP703" s="658"/>
      <c r="AQ703" s="658"/>
      <c r="AR703" s="658"/>
      <c r="AS703" s="658"/>
      <c r="AT703" s="658"/>
      <c r="AU703" s="658"/>
      <c r="AV703" s="658"/>
      <c r="AW703" s="658"/>
      <c r="AX703" s="659"/>
    </row>
    <row r="704" spans="1:50" ht="36"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546</v>
      </c>
      <c r="AE704" s="569"/>
      <c r="AF704" s="569"/>
      <c r="AG704" s="422" t="s">
        <v>592</v>
      </c>
      <c r="AH704" s="214"/>
      <c r="AI704" s="214"/>
      <c r="AJ704" s="214"/>
      <c r="AK704" s="214"/>
      <c r="AL704" s="214"/>
      <c r="AM704" s="214"/>
      <c r="AN704" s="214"/>
      <c r="AO704" s="214"/>
      <c r="AP704" s="214"/>
      <c r="AQ704" s="214"/>
      <c r="AR704" s="214"/>
      <c r="AS704" s="214"/>
      <c r="AT704" s="214"/>
      <c r="AU704" s="214"/>
      <c r="AV704" s="214"/>
      <c r="AW704" s="214"/>
      <c r="AX704" s="423"/>
    </row>
    <row r="705" spans="1:50" ht="26.1"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546</v>
      </c>
      <c r="AE705" s="721"/>
      <c r="AF705" s="721"/>
      <c r="AG705" s="120" t="s">
        <v>589</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15">
      <c r="A706" s="648"/>
      <c r="B706" s="764"/>
      <c r="C706" s="602"/>
      <c r="D706" s="603"/>
      <c r="E706" s="677" t="s">
        <v>537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0"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569</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1"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570</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50.1"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546</v>
      </c>
      <c r="AE709" s="115"/>
      <c r="AF709" s="115"/>
      <c r="AG709" s="657" t="s">
        <v>601</v>
      </c>
      <c r="AH709" s="658"/>
      <c r="AI709" s="658"/>
      <c r="AJ709" s="658"/>
      <c r="AK709" s="658"/>
      <c r="AL709" s="658"/>
      <c r="AM709" s="658"/>
      <c r="AN709" s="658"/>
      <c r="AO709" s="658"/>
      <c r="AP709" s="658"/>
      <c r="AQ709" s="658"/>
      <c r="AR709" s="658"/>
      <c r="AS709" s="658"/>
      <c r="AT709" s="658"/>
      <c r="AU709" s="658"/>
      <c r="AV709" s="658"/>
      <c r="AW709" s="658"/>
      <c r="AX709" s="659"/>
    </row>
    <row r="710" spans="1:50" ht="26.1"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570</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36"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546</v>
      </c>
      <c r="AE711" s="115"/>
      <c r="AF711" s="115"/>
      <c r="AG711" s="657" t="s">
        <v>571</v>
      </c>
      <c r="AH711" s="658"/>
      <c r="AI711" s="658"/>
      <c r="AJ711" s="658"/>
      <c r="AK711" s="658"/>
      <c r="AL711" s="658"/>
      <c r="AM711" s="658"/>
      <c r="AN711" s="658"/>
      <c r="AO711" s="658"/>
      <c r="AP711" s="658"/>
      <c r="AQ711" s="658"/>
      <c r="AR711" s="658"/>
      <c r="AS711" s="658"/>
      <c r="AT711" s="658"/>
      <c r="AU711" s="658"/>
      <c r="AV711" s="658"/>
      <c r="AW711" s="658"/>
      <c r="AX711" s="659"/>
    </row>
    <row r="712" spans="1:50" ht="26.1" customHeight="1" x14ac:dyDescent="0.15">
      <c r="A712" s="648"/>
      <c r="B712" s="649"/>
      <c r="C712" s="575" t="s">
        <v>496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570</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1" customHeight="1" x14ac:dyDescent="0.15">
      <c r="A713" s="648"/>
      <c r="B713" s="649"/>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36" customHeight="1" x14ac:dyDescent="0.15">
      <c r="A714" s="650"/>
      <c r="B714" s="651"/>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546</v>
      </c>
      <c r="AE714" s="579"/>
      <c r="AF714" s="580"/>
      <c r="AG714" s="683" t="s">
        <v>572</v>
      </c>
      <c r="AH714" s="684"/>
      <c r="AI714" s="684"/>
      <c r="AJ714" s="684"/>
      <c r="AK714" s="684"/>
      <c r="AL714" s="684"/>
      <c r="AM714" s="684"/>
      <c r="AN714" s="684"/>
      <c r="AO714" s="684"/>
      <c r="AP714" s="684"/>
      <c r="AQ714" s="684"/>
      <c r="AR714" s="684"/>
      <c r="AS714" s="684"/>
      <c r="AT714" s="684"/>
      <c r="AU714" s="684"/>
      <c r="AV714" s="684"/>
      <c r="AW714" s="684"/>
      <c r="AX714" s="685"/>
    </row>
    <row r="715" spans="1:50" ht="50.1" customHeight="1" x14ac:dyDescent="0.15">
      <c r="A715" s="609" t="s">
        <v>41</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546</v>
      </c>
      <c r="AE715" s="672"/>
      <c r="AF715" s="673"/>
      <c r="AG715" s="495" t="s">
        <v>573</v>
      </c>
      <c r="AH715" s="496"/>
      <c r="AI715" s="496"/>
      <c r="AJ715" s="496"/>
      <c r="AK715" s="496"/>
      <c r="AL715" s="496"/>
      <c r="AM715" s="496"/>
      <c r="AN715" s="496"/>
      <c r="AO715" s="496"/>
      <c r="AP715" s="496"/>
      <c r="AQ715" s="496"/>
      <c r="AR715" s="496"/>
      <c r="AS715" s="496"/>
      <c r="AT715" s="496"/>
      <c r="AU715" s="496"/>
      <c r="AV715" s="496"/>
      <c r="AW715" s="496"/>
      <c r="AX715" s="497"/>
    </row>
    <row r="716" spans="1:50" ht="36"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570</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6.1"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546</v>
      </c>
      <c r="AE717" s="115"/>
      <c r="AF717" s="115"/>
      <c r="AG717" s="657" t="s">
        <v>574</v>
      </c>
      <c r="AH717" s="658"/>
      <c r="AI717" s="658"/>
      <c r="AJ717" s="658"/>
      <c r="AK717" s="658"/>
      <c r="AL717" s="658"/>
      <c r="AM717" s="658"/>
      <c r="AN717" s="658"/>
      <c r="AO717" s="658"/>
      <c r="AP717" s="658"/>
      <c r="AQ717" s="658"/>
      <c r="AR717" s="658"/>
      <c r="AS717" s="658"/>
      <c r="AT717" s="658"/>
      <c r="AU717" s="658"/>
      <c r="AV717" s="658"/>
      <c r="AW717" s="658"/>
      <c r="AX717" s="659"/>
    </row>
    <row r="718" spans="1:50" ht="50.1"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546</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36"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546</v>
      </c>
      <c r="AE719" s="672"/>
      <c r="AF719" s="672"/>
      <c r="AG719" s="120" t="s">
        <v>577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488</v>
      </c>
      <c r="D720" s="911"/>
      <c r="E720" s="911"/>
      <c r="F720" s="914"/>
      <c r="G720" s="910" t="s">
        <v>489</v>
      </c>
      <c r="H720" s="911"/>
      <c r="I720" s="911"/>
      <c r="J720" s="911"/>
      <c r="K720" s="911"/>
      <c r="L720" s="911"/>
      <c r="M720" s="911"/>
      <c r="N720" s="910" t="s">
        <v>493</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36" customHeight="1" x14ac:dyDescent="0.15">
      <c r="A721" s="643"/>
      <c r="B721" s="644"/>
      <c r="C721" s="893" t="s">
        <v>576</v>
      </c>
      <c r="D721" s="894"/>
      <c r="E721" s="894"/>
      <c r="F721" s="895"/>
      <c r="G721" s="915"/>
      <c r="H721" s="916"/>
      <c r="I721" s="92" t="str">
        <f>IF(OR(G721="　", G721=""), "", "-")</f>
        <v/>
      </c>
      <c r="J721" s="892">
        <v>16</v>
      </c>
      <c r="K721" s="892"/>
      <c r="L721" s="92" t="str">
        <f>IF(M721="","","-")</f>
        <v/>
      </c>
      <c r="M721" s="93"/>
      <c r="N721" s="889" t="s">
        <v>588</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6.1"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x14ac:dyDescent="0.15">
      <c r="A726" s="609" t="s">
        <v>49</v>
      </c>
      <c r="B726" s="610"/>
      <c r="C726" s="427" t="s">
        <v>54</v>
      </c>
      <c r="D726" s="564"/>
      <c r="E726" s="564"/>
      <c r="F726" s="565"/>
      <c r="G726" s="795" t="s">
        <v>578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5.099999999999994" customHeight="1" thickBot="1" x14ac:dyDescent="0.2">
      <c r="A727" s="611"/>
      <c r="B727" s="612"/>
      <c r="C727" s="790" t="s">
        <v>58</v>
      </c>
      <c r="D727" s="791"/>
      <c r="E727" s="791"/>
      <c r="F727" s="792"/>
      <c r="G727" s="793" t="s">
        <v>579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5.099999999999994"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5.099999999999994"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5.099999999999994"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5.099999999999994"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504</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c r="H737" s="925"/>
      <c r="I737" s="925"/>
      <c r="J737" s="925"/>
      <c r="K737" s="925"/>
      <c r="L737" s="925"/>
      <c r="M737" s="925"/>
      <c r="N737" s="925"/>
      <c r="O737" s="925"/>
      <c r="P737" s="926"/>
      <c r="Q737" s="614" t="s">
        <v>360</v>
      </c>
      <c r="R737" s="614"/>
      <c r="S737" s="614"/>
      <c r="T737" s="614"/>
      <c r="U737" s="614"/>
      <c r="V737" s="614"/>
      <c r="W737" s="924"/>
      <c r="X737" s="925"/>
      <c r="Y737" s="925"/>
      <c r="Z737" s="925"/>
      <c r="AA737" s="925"/>
      <c r="AB737" s="925"/>
      <c r="AC737" s="925"/>
      <c r="AD737" s="925"/>
      <c r="AE737" s="925"/>
      <c r="AF737" s="926"/>
      <c r="AG737" s="614" t="s">
        <v>361</v>
      </c>
      <c r="AH737" s="614"/>
      <c r="AI737" s="614"/>
      <c r="AJ737" s="614"/>
      <c r="AK737" s="614"/>
      <c r="AL737" s="614"/>
      <c r="AM737" s="924"/>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580</v>
      </c>
      <c r="H738" s="925"/>
      <c r="I738" s="925"/>
      <c r="J738" s="925"/>
      <c r="K738" s="925"/>
      <c r="L738" s="925"/>
      <c r="M738" s="925"/>
      <c r="N738" s="925"/>
      <c r="O738" s="925"/>
      <c r="P738" s="925"/>
      <c r="Q738" s="614" t="s">
        <v>363</v>
      </c>
      <c r="R738" s="614"/>
      <c r="S738" s="614"/>
      <c r="T738" s="614"/>
      <c r="U738" s="614"/>
      <c r="V738" s="614"/>
      <c r="W738" s="924">
        <v>294</v>
      </c>
      <c r="X738" s="925"/>
      <c r="Y738" s="925"/>
      <c r="Z738" s="925"/>
      <c r="AA738" s="925"/>
      <c r="AB738" s="925"/>
      <c r="AC738" s="925"/>
      <c r="AD738" s="925"/>
      <c r="AE738" s="925"/>
      <c r="AF738" s="926"/>
      <c r="AG738" s="902" t="s">
        <v>364</v>
      </c>
      <c r="AH738" s="902"/>
      <c r="AI738" s="902"/>
      <c r="AJ738" s="902"/>
      <c r="AK738" s="902"/>
      <c r="AL738" s="902"/>
      <c r="AM738" s="924">
        <v>302</v>
      </c>
      <c r="AN738" s="925"/>
      <c r="AO738" s="925"/>
      <c r="AP738" s="925"/>
      <c r="AQ738" s="925"/>
      <c r="AR738" s="925"/>
      <c r="AS738" s="925"/>
      <c r="AT738" s="925"/>
      <c r="AU738" s="925"/>
      <c r="AV738" s="926"/>
      <c r="AW738" s="87"/>
      <c r="AX738" s="88"/>
    </row>
    <row r="739" spans="1:50" ht="24.75" customHeight="1" thickBot="1" x14ac:dyDescent="0.2">
      <c r="A739" s="737" t="s">
        <v>490</v>
      </c>
      <c r="B739" s="738"/>
      <c r="C739" s="738"/>
      <c r="D739" s="738"/>
      <c r="E739" s="738"/>
      <c r="F739" s="738"/>
      <c r="G739" s="927"/>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95" customHeight="1" x14ac:dyDescent="0.15">
      <c r="A779" s="754" t="s">
        <v>542</v>
      </c>
      <c r="B779" s="755"/>
      <c r="C779" s="755"/>
      <c r="D779" s="755"/>
      <c r="E779" s="755"/>
      <c r="F779" s="756"/>
      <c r="G779" s="563" t="s">
        <v>603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563" t="s">
        <v>604</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84.95" customHeight="1" x14ac:dyDescent="0.15">
      <c r="A781" s="570"/>
      <c r="B781" s="757"/>
      <c r="C781" s="757"/>
      <c r="D781" s="757"/>
      <c r="E781" s="757"/>
      <c r="F781" s="758"/>
      <c r="G781" s="434" t="s">
        <v>581</v>
      </c>
      <c r="H781" s="435"/>
      <c r="I781" s="435"/>
      <c r="J781" s="435"/>
      <c r="K781" s="436"/>
      <c r="L781" s="437" t="s">
        <v>582</v>
      </c>
      <c r="M781" s="438"/>
      <c r="N781" s="438"/>
      <c r="O781" s="438"/>
      <c r="P781" s="438"/>
      <c r="Q781" s="438"/>
      <c r="R781" s="438"/>
      <c r="S781" s="438"/>
      <c r="T781" s="438"/>
      <c r="U781" s="438"/>
      <c r="V781" s="438"/>
      <c r="W781" s="438"/>
      <c r="X781" s="439"/>
      <c r="Y781" s="464">
        <v>60</v>
      </c>
      <c r="Z781" s="465"/>
      <c r="AA781" s="465"/>
      <c r="AB781" s="562"/>
      <c r="AC781" s="434" t="s">
        <v>581</v>
      </c>
      <c r="AD781" s="435"/>
      <c r="AE781" s="435"/>
      <c r="AF781" s="435"/>
      <c r="AG781" s="436"/>
      <c r="AH781" s="437" t="s">
        <v>584</v>
      </c>
      <c r="AI781" s="438"/>
      <c r="AJ781" s="438"/>
      <c r="AK781" s="438"/>
      <c r="AL781" s="438"/>
      <c r="AM781" s="438"/>
      <c r="AN781" s="438"/>
      <c r="AO781" s="438"/>
      <c r="AP781" s="438"/>
      <c r="AQ781" s="438"/>
      <c r="AR781" s="438"/>
      <c r="AS781" s="438"/>
      <c r="AT781" s="439"/>
      <c r="AU781" s="464">
        <v>68</v>
      </c>
      <c r="AV781" s="465"/>
      <c r="AW781" s="465"/>
      <c r="AX781" s="466"/>
    </row>
    <row r="782" spans="1:50" ht="24.75" hidden="1" customHeight="1" x14ac:dyDescent="0.15">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0.100000000000001"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0.100000000000001"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60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68</v>
      </c>
      <c r="AV791" s="401"/>
      <c r="AW791" s="401"/>
      <c r="AX791" s="403"/>
    </row>
    <row r="792" spans="1:50" ht="42" customHeight="1" x14ac:dyDescent="0.15">
      <c r="A792" s="570"/>
      <c r="B792" s="757"/>
      <c r="C792" s="757"/>
      <c r="D792" s="757"/>
      <c r="E792" s="757"/>
      <c r="F792" s="758"/>
      <c r="G792" s="563" t="s">
        <v>605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606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50.1" customHeight="1" x14ac:dyDescent="0.15">
      <c r="A794" s="570"/>
      <c r="B794" s="757"/>
      <c r="C794" s="757"/>
      <c r="D794" s="757"/>
      <c r="E794" s="757"/>
      <c r="F794" s="758"/>
      <c r="G794" s="434" t="s">
        <v>581</v>
      </c>
      <c r="H794" s="435"/>
      <c r="I794" s="435"/>
      <c r="J794" s="435"/>
      <c r="K794" s="436"/>
      <c r="L794" s="437" t="s">
        <v>586</v>
      </c>
      <c r="M794" s="438"/>
      <c r="N794" s="438"/>
      <c r="O794" s="438"/>
      <c r="P794" s="438"/>
      <c r="Q794" s="438"/>
      <c r="R794" s="438"/>
      <c r="S794" s="438"/>
      <c r="T794" s="438"/>
      <c r="U794" s="438"/>
      <c r="V794" s="438"/>
      <c r="W794" s="438"/>
      <c r="X794" s="439"/>
      <c r="Y794" s="464">
        <v>67</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0.100000000000001" hidden="1"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0.100000000000001" hidden="1"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0.100000000000001" hidden="1"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0.100000000000001"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0.100000000000001"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0.100000000000001"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0.100000000000001"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0.10000000000000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0.10000000000000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67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456</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457</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idden="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idden="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494</v>
      </c>
      <c r="AM831" s="921"/>
      <c r="AN831" s="921"/>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487</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135" customHeight="1" x14ac:dyDescent="0.15">
      <c r="A837" s="393">
        <v>1</v>
      </c>
      <c r="B837" s="393">
        <v>1</v>
      </c>
      <c r="C837" s="414" t="s">
        <v>583</v>
      </c>
      <c r="D837" s="404"/>
      <c r="E837" s="404"/>
      <c r="F837" s="404"/>
      <c r="G837" s="404"/>
      <c r="H837" s="404"/>
      <c r="I837" s="404"/>
      <c r="J837" s="405"/>
      <c r="K837" s="406"/>
      <c r="L837" s="406"/>
      <c r="M837" s="406"/>
      <c r="N837" s="406"/>
      <c r="O837" s="406"/>
      <c r="P837" s="415" t="s">
        <v>582</v>
      </c>
      <c r="Q837" s="308"/>
      <c r="R837" s="308"/>
      <c r="S837" s="308"/>
      <c r="T837" s="308"/>
      <c r="U837" s="308"/>
      <c r="V837" s="308"/>
      <c r="W837" s="308"/>
      <c r="X837" s="308"/>
      <c r="Y837" s="316">
        <v>60</v>
      </c>
      <c r="Z837" s="317"/>
      <c r="AA837" s="317"/>
      <c r="AB837" s="318"/>
      <c r="AC837" s="407" t="s">
        <v>532</v>
      </c>
      <c r="AD837" s="413"/>
      <c r="AE837" s="413"/>
      <c r="AF837" s="413"/>
      <c r="AG837" s="413"/>
      <c r="AH837" s="408">
        <v>1</v>
      </c>
      <c r="AI837" s="409"/>
      <c r="AJ837" s="409"/>
      <c r="AK837" s="409"/>
      <c r="AL837" s="313">
        <v>100</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18"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487</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65.099999999999994" customHeight="1" x14ac:dyDescent="0.15">
      <c r="A870" s="393">
        <v>1</v>
      </c>
      <c r="B870" s="393">
        <v>1</v>
      </c>
      <c r="C870" s="414" t="s">
        <v>585</v>
      </c>
      <c r="D870" s="404"/>
      <c r="E870" s="404"/>
      <c r="F870" s="404"/>
      <c r="G870" s="404"/>
      <c r="H870" s="404"/>
      <c r="I870" s="404"/>
      <c r="J870" s="405"/>
      <c r="K870" s="406"/>
      <c r="L870" s="406"/>
      <c r="M870" s="406"/>
      <c r="N870" s="406"/>
      <c r="O870" s="406"/>
      <c r="P870" s="415" t="s">
        <v>584</v>
      </c>
      <c r="Q870" s="308"/>
      <c r="R870" s="308"/>
      <c r="S870" s="308"/>
      <c r="T870" s="308"/>
      <c r="U870" s="308"/>
      <c r="V870" s="308"/>
      <c r="W870" s="308"/>
      <c r="X870" s="308"/>
      <c r="Y870" s="316">
        <v>68</v>
      </c>
      <c r="Z870" s="317"/>
      <c r="AA870" s="317"/>
      <c r="AB870" s="318"/>
      <c r="AC870" s="407" t="s">
        <v>532</v>
      </c>
      <c r="AD870" s="413"/>
      <c r="AE870" s="413"/>
      <c r="AF870" s="413"/>
      <c r="AG870" s="413"/>
      <c r="AH870" s="408">
        <v>1</v>
      </c>
      <c r="AI870" s="409"/>
      <c r="AJ870" s="409"/>
      <c r="AK870" s="409"/>
      <c r="AL870" s="313">
        <v>100</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487</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54.95" customHeight="1" x14ac:dyDescent="0.15">
      <c r="A903" s="393">
        <v>1</v>
      </c>
      <c r="B903" s="393">
        <v>1</v>
      </c>
      <c r="C903" s="414" t="s">
        <v>587</v>
      </c>
      <c r="D903" s="404"/>
      <c r="E903" s="404"/>
      <c r="F903" s="404"/>
      <c r="G903" s="404"/>
      <c r="H903" s="404"/>
      <c r="I903" s="404"/>
      <c r="J903" s="405"/>
      <c r="K903" s="406"/>
      <c r="L903" s="406"/>
      <c r="M903" s="406"/>
      <c r="N903" s="406"/>
      <c r="O903" s="406"/>
      <c r="P903" s="415" t="s">
        <v>586</v>
      </c>
      <c r="Q903" s="308"/>
      <c r="R903" s="308"/>
      <c r="S903" s="308"/>
      <c r="T903" s="308"/>
      <c r="U903" s="308"/>
      <c r="V903" s="308"/>
      <c r="W903" s="308"/>
      <c r="X903" s="308"/>
      <c r="Y903" s="316">
        <v>67</v>
      </c>
      <c r="Z903" s="317"/>
      <c r="AA903" s="317"/>
      <c r="AB903" s="318"/>
      <c r="AC903" s="407" t="s">
        <v>532</v>
      </c>
      <c r="AD903" s="413"/>
      <c r="AE903" s="413"/>
      <c r="AF903" s="413"/>
      <c r="AG903" s="413"/>
      <c r="AH903" s="408"/>
      <c r="AI903" s="409"/>
      <c r="AJ903" s="409"/>
      <c r="AK903" s="409"/>
      <c r="AL903" s="313">
        <v>99</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487</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487</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487</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487</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487</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467</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494</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468</v>
      </c>
      <c r="AQ1101" s="418"/>
      <c r="AR1101" s="418"/>
      <c r="AS1101" s="418"/>
      <c r="AT1101" s="418"/>
      <c r="AU1101" s="418"/>
      <c r="AV1101" s="418"/>
      <c r="AW1101" s="418"/>
      <c r="AX1101" s="418"/>
    </row>
    <row r="1102" spans="1:50" ht="30"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9">
      <formula>IF(RIGHT(TEXT(P14,"0.#"),1)=".",FALSE,TRUE)</formula>
    </cfRule>
    <cfRule type="expression" dxfId="2796" priority="13590">
      <formula>IF(RIGHT(TEXT(P14,"0.#"),1)=".",TRUE,FALSE)</formula>
    </cfRule>
  </conditionalFormatting>
  <conditionalFormatting sqref="P18:AX18">
    <cfRule type="expression" dxfId="2795" priority="13465">
      <formula>IF(RIGHT(TEXT(P18,"0.#"),1)=".",FALSE,TRUE)</formula>
    </cfRule>
    <cfRule type="expression" dxfId="2794" priority="13466">
      <formula>IF(RIGHT(TEXT(P18,"0.#"),1)=".",TRUE,FALSE)</formula>
    </cfRule>
  </conditionalFormatting>
  <conditionalFormatting sqref="Y782">
    <cfRule type="expression" dxfId="2793" priority="13461">
      <formula>IF(RIGHT(TEXT(Y782,"0.#"),1)=".",FALSE,TRUE)</formula>
    </cfRule>
    <cfRule type="expression" dxfId="2792" priority="13462">
      <formula>IF(RIGHT(TEXT(Y782,"0.#"),1)=".",TRUE,FALSE)</formula>
    </cfRule>
  </conditionalFormatting>
  <conditionalFormatting sqref="Y791">
    <cfRule type="expression" dxfId="2791" priority="13457">
      <formula>IF(RIGHT(TEXT(Y791,"0.#"),1)=".",FALSE,TRUE)</formula>
    </cfRule>
    <cfRule type="expression" dxfId="2790" priority="13458">
      <formula>IF(RIGHT(TEXT(Y791,"0.#"),1)=".",TRUE,FALSE)</formula>
    </cfRule>
  </conditionalFormatting>
  <conditionalFormatting sqref="Y822:Y829 Y820 Y809:Y816 Y807 Y796:Y803 Y794">
    <cfRule type="expression" dxfId="2789" priority="13239">
      <formula>IF(RIGHT(TEXT(Y794,"0.#"),1)=".",FALSE,TRUE)</formula>
    </cfRule>
    <cfRule type="expression" dxfId="2788" priority="13240">
      <formula>IF(RIGHT(TEXT(Y794,"0.#"),1)=".",TRUE,FALSE)</formula>
    </cfRule>
  </conditionalFormatting>
  <conditionalFormatting sqref="P16:AQ17 P15:AX15 P13:AX13">
    <cfRule type="expression" dxfId="2787" priority="13287">
      <formula>IF(RIGHT(TEXT(P13,"0.#"),1)=".",FALSE,TRUE)</formula>
    </cfRule>
    <cfRule type="expression" dxfId="2786" priority="13288">
      <formula>IF(RIGHT(TEXT(P13,"0.#"),1)=".",TRUE,FALSE)</formula>
    </cfRule>
  </conditionalFormatting>
  <conditionalFormatting sqref="P19:AJ19">
    <cfRule type="expression" dxfId="2785" priority="13285">
      <formula>IF(RIGHT(TEXT(P19,"0.#"),1)=".",FALSE,TRUE)</formula>
    </cfRule>
    <cfRule type="expression" dxfId="2784" priority="13286">
      <formula>IF(RIGHT(TEXT(P19,"0.#"),1)=".",TRUE,FALSE)</formula>
    </cfRule>
  </conditionalFormatting>
  <conditionalFormatting sqref="AQ101">
    <cfRule type="expression" dxfId="2783" priority="13277">
      <formula>IF(RIGHT(TEXT(AQ101,"0.#"),1)=".",FALSE,TRUE)</formula>
    </cfRule>
    <cfRule type="expression" dxfId="2782" priority="13278">
      <formula>IF(RIGHT(TEXT(AQ101,"0.#"),1)=".",TRUE,FALSE)</formula>
    </cfRule>
  </conditionalFormatting>
  <conditionalFormatting sqref="Y783:Y790 Y781">
    <cfRule type="expression" dxfId="2781" priority="13263">
      <formula>IF(RIGHT(TEXT(Y781,"0.#"),1)=".",FALSE,TRUE)</formula>
    </cfRule>
    <cfRule type="expression" dxfId="2780" priority="13264">
      <formula>IF(RIGHT(TEXT(Y781,"0.#"),1)=".",TRUE,FALSE)</formula>
    </cfRule>
  </conditionalFormatting>
  <conditionalFormatting sqref="AU782">
    <cfRule type="expression" dxfId="2779" priority="13261">
      <formula>IF(RIGHT(TEXT(AU782,"0.#"),1)=".",FALSE,TRUE)</formula>
    </cfRule>
    <cfRule type="expression" dxfId="2778" priority="13262">
      <formula>IF(RIGHT(TEXT(AU782,"0.#"),1)=".",TRUE,FALSE)</formula>
    </cfRule>
  </conditionalFormatting>
  <conditionalFormatting sqref="AU791">
    <cfRule type="expression" dxfId="2777" priority="13259">
      <formula>IF(RIGHT(TEXT(AU791,"0.#"),1)=".",FALSE,TRUE)</formula>
    </cfRule>
    <cfRule type="expression" dxfId="2776" priority="13260">
      <formula>IF(RIGHT(TEXT(AU791,"0.#"),1)=".",TRUE,FALSE)</formula>
    </cfRule>
  </conditionalFormatting>
  <conditionalFormatting sqref="AU783:AU790 AU781">
    <cfRule type="expression" dxfId="2775" priority="13257">
      <formula>IF(RIGHT(TEXT(AU781,"0.#"),1)=".",FALSE,TRUE)</formula>
    </cfRule>
    <cfRule type="expression" dxfId="2774" priority="13258">
      <formula>IF(RIGHT(TEXT(AU781,"0.#"),1)=".",TRUE,FALSE)</formula>
    </cfRule>
  </conditionalFormatting>
  <conditionalFormatting sqref="Y821 Y808 Y795">
    <cfRule type="expression" dxfId="2773" priority="13243">
      <formula>IF(RIGHT(TEXT(Y795,"0.#"),1)=".",FALSE,TRUE)</formula>
    </cfRule>
    <cfRule type="expression" dxfId="2772" priority="13244">
      <formula>IF(RIGHT(TEXT(Y795,"0.#"),1)=".",TRUE,FALSE)</formula>
    </cfRule>
  </conditionalFormatting>
  <conditionalFormatting sqref="Y830 Y817 Y804">
    <cfRule type="expression" dxfId="2771" priority="13241">
      <formula>IF(RIGHT(TEXT(Y804,"0.#"),1)=".",FALSE,TRUE)</formula>
    </cfRule>
    <cfRule type="expression" dxfId="2770" priority="13242">
      <formula>IF(RIGHT(TEXT(Y804,"0.#"),1)=".",TRUE,FALSE)</formula>
    </cfRule>
  </conditionalFormatting>
  <conditionalFormatting sqref="AU821 AU808 AU795">
    <cfRule type="expression" dxfId="2769" priority="13237">
      <formula>IF(RIGHT(TEXT(AU795,"0.#"),1)=".",FALSE,TRUE)</formula>
    </cfRule>
    <cfRule type="expression" dxfId="2768" priority="13238">
      <formula>IF(RIGHT(TEXT(AU795,"0.#"),1)=".",TRUE,FALSE)</formula>
    </cfRule>
  </conditionalFormatting>
  <conditionalFormatting sqref="AU830 AU817 AU804">
    <cfRule type="expression" dxfId="2767" priority="13235">
      <formula>IF(RIGHT(TEXT(AU804,"0.#"),1)=".",FALSE,TRUE)</formula>
    </cfRule>
    <cfRule type="expression" dxfId="2766" priority="13236">
      <formula>IF(RIGHT(TEXT(AU804,"0.#"),1)=".",TRUE,FALSE)</formula>
    </cfRule>
  </conditionalFormatting>
  <conditionalFormatting sqref="AU822:AU829 AU820 AU809:AU816 AU807 AU796:AU803 AU794">
    <cfRule type="expression" dxfId="2765" priority="13233">
      <formula>IF(RIGHT(TEXT(AU794,"0.#"),1)=".",FALSE,TRUE)</formula>
    </cfRule>
    <cfRule type="expression" dxfId="2764" priority="13234">
      <formula>IF(RIGHT(TEXT(AU794,"0.#"),1)=".",TRUE,FALSE)</formula>
    </cfRule>
  </conditionalFormatting>
  <conditionalFormatting sqref="AM87">
    <cfRule type="expression" dxfId="2763" priority="12887">
      <formula>IF(RIGHT(TEXT(AM87,"0.#"),1)=".",FALSE,TRUE)</formula>
    </cfRule>
    <cfRule type="expression" dxfId="2762" priority="12888">
      <formula>IF(RIGHT(TEXT(AM87,"0.#"),1)=".",TRUE,FALSE)</formula>
    </cfRule>
  </conditionalFormatting>
  <conditionalFormatting sqref="AE55">
    <cfRule type="expression" dxfId="2761" priority="12955">
      <formula>IF(RIGHT(TEXT(AE55,"0.#"),1)=".",FALSE,TRUE)</formula>
    </cfRule>
    <cfRule type="expression" dxfId="2760" priority="12956">
      <formula>IF(RIGHT(TEXT(AE55,"0.#"),1)=".",TRUE,FALSE)</formula>
    </cfRule>
  </conditionalFormatting>
  <conditionalFormatting sqref="AI55">
    <cfRule type="expression" dxfId="2759" priority="12953">
      <formula>IF(RIGHT(TEXT(AI55,"0.#"),1)=".",FALSE,TRUE)</formula>
    </cfRule>
    <cfRule type="expression" dxfId="2758" priority="12954">
      <formula>IF(RIGHT(TEXT(AI55,"0.#"),1)=".",TRUE,FALSE)</formula>
    </cfRule>
  </conditionalFormatting>
  <conditionalFormatting sqref="AM34">
    <cfRule type="expression" dxfId="2757" priority="13033">
      <formula>IF(RIGHT(TEXT(AM34,"0.#"),1)=".",FALSE,TRUE)</formula>
    </cfRule>
    <cfRule type="expression" dxfId="2756" priority="13034">
      <formula>IF(RIGHT(TEXT(AM34,"0.#"),1)=".",TRUE,FALSE)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M101">
    <cfRule type="expression" dxfId="2663" priority="12807">
      <formula>IF(RIGHT(TEXT(AM101,"0.#"),1)=".",FALSE,TRUE)</formula>
    </cfRule>
    <cfRule type="expression" dxfId="2662" priority="12808">
      <formula>IF(RIGHT(TEXT(AM101,"0.#"),1)=".",TRUE,FALSE)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499</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499</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499</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499</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499</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499</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499</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499</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499</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505</v>
      </c>
      <c r="Z3" s="342"/>
      <c r="AA3" s="342"/>
      <c r="AB3" s="342"/>
      <c r="AC3" s="251" t="s">
        <v>487</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505</v>
      </c>
      <c r="Z36" s="342"/>
      <c r="AA36" s="342"/>
      <c r="AB36" s="342"/>
      <c r="AC36" s="251" t="s">
        <v>487</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505</v>
      </c>
      <c r="Z69" s="342"/>
      <c r="AA69" s="342"/>
      <c r="AB69" s="342"/>
      <c r="AC69" s="251" t="s">
        <v>487</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505</v>
      </c>
      <c r="Z102" s="342"/>
      <c r="AA102" s="342"/>
      <c r="AB102" s="342"/>
      <c r="AC102" s="251" t="s">
        <v>487</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505</v>
      </c>
      <c r="Z135" s="342"/>
      <c r="AA135" s="342"/>
      <c r="AB135" s="342"/>
      <c r="AC135" s="251" t="s">
        <v>487</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505</v>
      </c>
      <c r="Z168" s="342"/>
      <c r="AA168" s="342"/>
      <c r="AB168" s="342"/>
      <c r="AC168" s="251" t="s">
        <v>487</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505</v>
      </c>
      <c r="Z201" s="342"/>
      <c r="AA201" s="342"/>
      <c r="AB201" s="342"/>
      <c r="AC201" s="251" t="s">
        <v>487</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505</v>
      </c>
      <c r="Z234" s="342"/>
      <c r="AA234" s="342"/>
      <c r="AB234" s="342"/>
      <c r="AC234" s="251" t="s">
        <v>487</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505</v>
      </c>
      <c r="Z267" s="342"/>
      <c r="AA267" s="342"/>
      <c r="AB267" s="342"/>
      <c r="AC267" s="251" t="s">
        <v>487</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505</v>
      </c>
      <c r="Z300" s="342"/>
      <c r="AA300" s="342"/>
      <c r="AB300" s="342"/>
      <c r="AC300" s="251" t="s">
        <v>487</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505</v>
      </c>
      <c r="Z333" s="342"/>
      <c r="AA333" s="342"/>
      <c r="AB333" s="342"/>
      <c r="AC333" s="251" t="s">
        <v>487</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505</v>
      </c>
      <c r="Z366" s="342"/>
      <c r="AA366" s="342"/>
      <c r="AB366" s="342"/>
      <c r="AC366" s="251" t="s">
        <v>487</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505</v>
      </c>
      <c r="Z399" s="342"/>
      <c r="AA399" s="342"/>
      <c r="AB399" s="342"/>
      <c r="AC399" s="251" t="s">
        <v>487</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505</v>
      </c>
      <c r="Z432" s="342"/>
      <c r="AA432" s="342"/>
      <c r="AB432" s="342"/>
      <c r="AC432" s="251" t="s">
        <v>487</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505</v>
      </c>
      <c r="Z465" s="342"/>
      <c r="AA465" s="342"/>
      <c r="AB465" s="342"/>
      <c r="AC465" s="251" t="s">
        <v>487</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505</v>
      </c>
      <c r="Z498" s="342"/>
      <c r="AA498" s="342"/>
      <c r="AB498" s="342"/>
      <c r="AC498" s="251" t="s">
        <v>487</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505</v>
      </c>
      <c r="Z531" s="342"/>
      <c r="AA531" s="342"/>
      <c r="AB531" s="342"/>
      <c r="AC531" s="251" t="s">
        <v>487</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505</v>
      </c>
      <c r="Z564" s="342"/>
      <c r="AA564" s="342"/>
      <c r="AB564" s="342"/>
      <c r="AC564" s="251" t="s">
        <v>487</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505</v>
      </c>
      <c r="Z597" s="342"/>
      <c r="AA597" s="342"/>
      <c r="AB597" s="342"/>
      <c r="AC597" s="251" t="s">
        <v>487</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505</v>
      </c>
      <c r="Z630" s="342"/>
      <c r="AA630" s="342"/>
      <c r="AB630" s="342"/>
      <c r="AC630" s="251" t="s">
        <v>487</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505</v>
      </c>
      <c r="Z663" s="342"/>
      <c r="AA663" s="342"/>
      <c r="AB663" s="342"/>
      <c r="AC663" s="251" t="s">
        <v>487</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505</v>
      </c>
      <c r="Z696" s="342"/>
      <c r="AA696" s="342"/>
      <c r="AB696" s="342"/>
      <c r="AC696" s="251" t="s">
        <v>487</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505</v>
      </c>
      <c r="Z729" s="342"/>
      <c r="AA729" s="342"/>
      <c r="AB729" s="342"/>
      <c r="AC729" s="251" t="s">
        <v>487</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505</v>
      </c>
      <c r="Z762" s="342"/>
      <c r="AA762" s="342"/>
      <c r="AB762" s="342"/>
      <c r="AC762" s="251" t="s">
        <v>487</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505</v>
      </c>
      <c r="Z795" s="342"/>
      <c r="AA795" s="342"/>
      <c r="AB795" s="342"/>
      <c r="AC795" s="251" t="s">
        <v>487</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505</v>
      </c>
      <c r="Z828" s="342"/>
      <c r="AA828" s="342"/>
      <c r="AB828" s="342"/>
      <c r="AC828" s="251" t="s">
        <v>487</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505</v>
      </c>
      <c r="Z861" s="342"/>
      <c r="AA861" s="342"/>
      <c r="AB861" s="342"/>
      <c r="AC861" s="251" t="s">
        <v>487</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505</v>
      </c>
      <c r="Z894" s="342"/>
      <c r="AA894" s="342"/>
      <c r="AB894" s="342"/>
      <c r="AC894" s="251" t="s">
        <v>487</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505</v>
      </c>
      <c r="Z927" s="342"/>
      <c r="AA927" s="342"/>
      <c r="AB927" s="342"/>
      <c r="AC927" s="251" t="s">
        <v>487</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505</v>
      </c>
      <c r="Z960" s="342"/>
      <c r="AA960" s="342"/>
      <c r="AB960" s="342"/>
      <c r="AC960" s="251" t="s">
        <v>487</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505</v>
      </c>
      <c r="Z993" s="342"/>
      <c r="AA993" s="342"/>
      <c r="AB993" s="342"/>
      <c r="AC993" s="251" t="s">
        <v>487</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505</v>
      </c>
      <c r="Z1026" s="342"/>
      <c r="AA1026" s="342"/>
      <c r="AB1026" s="342"/>
      <c r="AC1026" s="251" t="s">
        <v>487</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505</v>
      </c>
      <c r="Z1059" s="342"/>
      <c r="AA1059" s="342"/>
      <c r="AB1059" s="342"/>
      <c r="AC1059" s="251" t="s">
        <v>487</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505</v>
      </c>
      <c r="Z1092" s="342"/>
      <c r="AA1092" s="342"/>
      <c r="AB1092" s="342"/>
      <c r="AC1092" s="251" t="s">
        <v>487</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505</v>
      </c>
      <c r="Z1125" s="342"/>
      <c r="AA1125" s="342"/>
      <c r="AB1125" s="342"/>
      <c r="AC1125" s="251" t="s">
        <v>487</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505</v>
      </c>
      <c r="Z1158" s="342"/>
      <c r="AA1158" s="342"/>
      <c r="AB1158" s="342"/>
      <c r="AC1158" s="251" t="s">
        <v>487</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505</v>
      </c>
      <c r="Z1191" s="342"/>
      <c r="AA1191" s="342"/>
      <c r="AB1191" s="342"/>
      <c r="AC1191" s="251" t="s">
        <v>487</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505</v>
      </c>
      <c r="Z1224" s="342"/>
      <c r="AA1224" s="342"/>
      <c r="AB1224" s="342"/>
      <c r="AC1224" s="251" t="s">
        <v>487</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505</v>
      </c>
      <c r="Z1257" s="342"/>
      <c r="AA1257" s="342"/>
      <c r="AB1257" s="342"/>
      <c r="AC1257" s="251" t="s">
        <v>487</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505</v>
      </c>
      <c r="Z1290" s="342"/>
      <c r="AA1290" s="342"/>
      <c r="AB1290" s="342"/>
      <c r="AC1290" s="251" t="s">
        <v>487</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2017-06-20T06:50:39Z</cp:lastPrinted>
  <dcterms:created xsi:type="dcterms:W3CDTF">2012-03-13T00:50:25Z</dcterms:created>
  <dcterms:modified xsi:type="dcterms:W3CDTF">2017-06-20T06:50:46Z</dcterms:modified>
</cp:coreProperties>
</file>