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tabRatio="905" activeTab="0"/>
  </bookViews>
  <sheets>
    <sheet name="２6年度計 " sheetId="1" r:id="rId1"/>
    <sheet name="２7年３月" sheetId="2" r:id="rId2"/>
    <sheet name="２7年２月" sheetId="3" r:id="rId3"/>
    <sheet name="２7年１月" sheetId="4" r:id="rId4"/>
    <sheet name="２6年１２月" sheetId="5" r:id="rId5"/>
    <sheet name="２6年１１月" sheetId="6" r:id="rId6"/>
    <sheet name="２6年１０月" sheetId="7" r:id="rId7"/>
    <sheet name="２6年９月" sheetId="8" r:id="rId8"/>
    <sheet name="２6年８月" sheetId="9" r:id="rId9"/>
    <sheet name="２6年７月" sheetId="10" r:id="rId10"/>
    <sheet name="２6年６月" sheetId="11" r:id="rId11"/>
    <sheet name="２6年５月" sheetId="12" r:id="rId12"/>
    <sheet name="２6年４月" sheetId="13" r:id="rId13"/>
  </sheets>
  <externalReferences>
    <externalReference r:id="rId16"/>
  </externalReferences>
  <definedNames>
    <definedName name="_xlnm.Print_Area" localSheetId="6">'２6年１０月'!$A$1:$P$67</definedName>
    <definedName name="_xlnm.Print_Area" localSheetId="5">'２6年１１月'!$A$1:$P$67</definedName>
    <definedName name="_xlnm.Print_Area" localSheetId="4">'２6年１２月'!$A$1:$P$67</definedName>
    <definedName name="_xlnm.Print_Area" localSheetId="12">'２6年４月'!$A$1:$P$67</definedName>
    <definedName name="_xlnm.Print_Area" localSheetId="11">'２6年５月'!$A$1:$P$67</definedName>
    <definedName name="_xlnm.Print_Area" localSheetId="10">'２6年６月'!$A$1:$P$67</definedName>
    <definedName name="_xlnm.Print_Area" localSheetId="9">'２6年７月'!$A$1:$P$67</definedName>
    <definedName name="_xlnm.Print_Area" localSheetId="8">'２6年８月'!$A$1:$P$67</definedName>
    <definedName name="_xlnm.Print_Area" localSheetId="7">'２6年９月'!$A$1:$P$67</definedName>
    <definedName name="_xlnm.Print_Area" localSheetId="0">'２6年度計 '!$A$1:$P$67</definedName>
    <definedName name="_xlnm.Print_Area" localSheetId="3">'２7年１月'!$A$1:$P$67</definedName>
    <definedName name="_xlnm.Print_Area" localSheetId="2">'２7年２月'!$A$1:$P$67</definedName>
    <definedName name="_xlnm.Print_Area" localSheetId="1">'２7年３月'!$A$1:$P$67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<sst xmlns="http://schemas.openxmlformats.org/spreadsheetml/2006/main" count="4720" uniqueCount="145">
  <si>
    <t>総数</t>
  </si>
  <si>
    <t>持家</t>
  </si>
  <si>
    <t>貸家</t>
  </si>
  <si>
    <t>給与</t>
  </si>
  <si>
    <t>分譲</t>
  </si>
  <si>
    <t>うちマンション</t>
  </si>
  <si>
    <t>うち一戸建</t>
  </si>
  <si>
    <t>対前年</t>
  </si>
  <si>
    <t>戸数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</si>
  <si>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</si>
  <si>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</si>
  <si>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</si>
  <si>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</si>
  <si>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</si>
  <si>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</si>
  <si>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</si>
  <si>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</si>
  <si>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</si>
  <si>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</si>
  <si>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</si>
  <si>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</si>
  <si>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</si>
  <si>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</si>
  <si>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</si>
  <si>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</si>
  <si>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</si>
  <si>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</si>
  <si>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</si>
  <si>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</si>
  <si>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</si>
  <si>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</si>
  <si>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</si>
  <si>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</si>
  <si>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</si>
  <si>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</si>
  <si>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</si>
  <si>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</si>
  <si>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</si>
  <si>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</si>
  <si>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</si>
  <si>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</si>
  <si>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</si>
  <si>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</si>
  <si>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</si>
  <si>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</si>
  <si>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</si>
  <si>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</si>
  <si>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</si>
  <si>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</si>
  <si>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</si>
  <si>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</si>
  <si>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</si>
  <si>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</si>
  <si>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</si>
  <si>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</si>
  <si>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</si>
  <si>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</si>
  <si>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</si>
  <si>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</si>
  <si>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</si>
  <si>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</si>
  <si>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</si>
  <si>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</si>
  <si>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</si>
  <si>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</si>
  <si>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</si>
  <si>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</si>
  <si>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</si>
  <si>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</si>
  <si>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</si>
  <si>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（単位：戸，％）</t>
  </si>
  <si>
    <t xml:space="preserve">     -   </t>
  </si>
  <si>
    <t>戸  数</t>
  </si>
  <si>
    <t>度比</t>
  </si>
  <si>
    <t>0.0</t>
  </si>
  <si>
    <t>（単位：戸、％）</t>
  </si>
  <si>
    <t>持家</t>
  </si>
  <si>
    <t>貸家</t>
  </si>
  <si>
    <t>給与</t>
  </si>
  <si>
    <t>分譲</t>
  </si>
  <si>
    <t>うちマンション</t>
  </si>
  <si>
    <t>うち一戸建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</si>
  <si>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</si>
  <si>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</si>
  <si>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</si>
  <si>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</si>
  <si>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</si>
  <si>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</si>
  <si>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</si>
  <si>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</si>
  <si>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</si>
  <si>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</si>
  <si>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当年当月</t>
  </si>
  <si>
    <t>2015</t>
  </si>
  <si>
    <t>03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</si>
  <si>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</si>
  <si>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</si>
  <si>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</si>
  <si>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</si>
  <si>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</si>
  <si>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</si>
  <si>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</si>
  <si>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</si>
  <si>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</si>
  <si>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</si>
  <si>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</si>
  <si>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</si>
  <si>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</si>
  <si>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</si>
  <si>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</si>
  <si>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</si>
  <si>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</si>
  <si>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</si>
  <si>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</si>
  <si>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</si>
  <si>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</si>
  <si>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</si>
  <si>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</si>
  <si>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</si>
  <si>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</si>
  <si>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</si>
  <si>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</si>
  <si>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</si>
  <si>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</si>
  <si>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</si>
  <si>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</si>
  <si>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</si>
  <si>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</si>
  <si>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</si>
  <si>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</si>
  <si>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</si>
  <si>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</si>
  <si>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</si>
  <si>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</si>
  <si>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</si>
  <si>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</si>
  <si>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</si>
  <si>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</si>
  <si>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</si>
  <si>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</si>
  <si>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</si>
  <si>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前年同月</t>
  </si>
  <si>
    <t>2014</t>
  </si>
  <si>
    <t>2013</t>
  </si>
  <si>
    <t>平成26年4月～平成27年3月分着工新設住宅戸数：利用関係別・都道府県別表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</si>
</sst>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 ;[Red]\-#,##0.0\ "/>
    <numFmt numFmtId="179" formatCode="#,##0_ ;[Red]\-#,##0\ "/>
    <numFmt numFmtId="180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double">
        <color indexed="8"/>
      </left>
      <right/>
      <top/>
      <bottom/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medium"/>
      <right/>
      <top/>
      <bottom/>
    </border>
    <border>
      <left style="medium"/>
      <right/>
      <top style="double">
        <color indexed="8"/>
      </top>
      <bottom style="medium">
        <color indexed="8"/>
      </bottom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double">
        <color indexed="8"/>
      </bottom>
    </border>
    <border>
      <left style="thin"/>
      <right style="medium"/>
      <top/>
      <bottom style="double">
        <color indexed="8"/>
      </bottom>
    </border>
    <border>
      <left style="double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double">
        <color indexed="8"/>
      </left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 quotePrefix="1">
      <alignment horizontal="left"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3" fillId="0" borderId="0" xfId="64" applyFont="1" applyFill="1" applyAlignment="1">
      <alignment vertical="center"/>
      <protection/>
    </xf>
    <xf numFmtId="178" fontId="2" fillId="0" borderId="20" xfId="0" applyNumberFormat="1" applyFont="1" applyBorder="1" applyAlignment="1" applyProtection="1">
      <alignment horizontal="center"/>
      <protection/>
    </xf>
    <xf numFmtId="178" fontId="2" fillId="0" borderId="21" xfId="0" applyNumberFormat="1" applyFont="1" applyBorder="1" applyAlignment="1" applyProtection="1">
      <alignment horizontal="center"/>
      <protection/>
    </xf>
    <xf numFmtId="178" fontId="2" fillId="0" borderId="22" xfId="0" applyNumberFormat="1" applyFont="1" applyBorder="1" applyAlignment="1" applyProtection="1">
      <alignment horizontal="center"/>
      <protection/>
    </xf>
    <xf numFmtId="178" fontId="2" fillId="0" borderId="23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quotePrefix="1">
      <alignment horizontal="left"/>
    </xf>
    <xf numFmtId="176" fontId="2" fillId="0" borderId="0" xfId="0" applyNumberFormat="1" applyFont="1" applyAlignment="1">
      <alignment/>
    </xf>
    <xf numFmtId="179" fontId="44" fillId="0" borderId="24" xfId="48" applyNumberFormat="1" applyFont="1" applyFill="1" applyBorder="1" applyAlignment="1">
      <alignment horizontal="right" vertical="center"/>
    </xf>
    <xf numFmtId="178" fontId="44" fillId="0" borderId="25" xfId="48" applyNumberFormat="1" applyFont="1" applyFill="1" applyBorder="1" applyAlignment="1">
      <alignment horizontal="right" vertical="center"/>
    </xf>
    <xf numFmtId="179" fontId="44" fillId="0" borderId="25" xfId="48" applyNumberFormat="1" applyFont="1" applyFill="1" applyBorder="1" applyAlignment="1">
      <alignment horizontal="right" vertical="center"/>
    </xf>
    <xf numFmtId="178" fontId="44" fillId="0" borderId="26" xfId="48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  <xf numFmtId="179" fontId="44" fillId="0" borderId="25" xfId="64" applyNumberFormat="1" applyFont="1" applyFill="1" applyBorder="1" applyAlignment="1">
      <alignment horizontal="right" vertical="center"/>
      <protection/>
    </xf>
    <xf numFmtId="178" fontId="44" fillId="0" borderId="26" xfId="64" applyNumberFormat="1" applyFont="1" applyFill="1" applyBorder="1" applyAlignment="1">
      <alignment horizontal="right" vertical="center"/>
      <protection/>
    </xf>
    <xf numFmtId="179" fontId="44" fillId="0" borderId="27" xfId="48" applyNumberFormat="1" applyFont="1" applyFill="1" applyBorder="1" applyAlignment="1">
      <alignment horizontal="right" vertical="center"/>
    </xf>
    <xf numFmtId="178" fontId="44" fillId="0" borderId="28" xfId="48" applyNumberFormat="1" applyFont="1" applyFill="1" applyBorder="1" applyAlignment="1">
      <alignment horizontal="right" vertical="center"/>
    </xf>
    <xf numFmtId="179" fontId="44" fillId="0" borderId="28" xfId="48" applyNumberFormat="1" applyFont="1" applyFill="1" applyBorder="1" applyAlignment="1">
      <alignment horizontal="right" vertical="center"/>
    </xf>
    <xf numFmtId="178" fontId="44" fillId="0" borderId="29" xfId="48" applyNumberFormat="1" applyFont="1" applyFill="1" applyBorder="1" applyAlignment="1">
      <alignment horizontal="right" vertical="center"/>
    </xf>
    <xf numFmtId="179" fontId="44" fillId="0" borderId="30" xfId="48" applyNumberFormat="1" applyFont="1" applyFill="1" applyBorder="1" applyAlignment="1">
      <alignment horizontal="right" vertical="center"/>
    </xf>
    <xf numFmtId="178" fontId="44" fillId="0" borderId="31" xfId="48" applyNumberFormat="1" applyFont="1" applyFill="1" applyBorder="1" applyAlignment="1">
      <alignment horizontal="right" vertical="center"/>
    </xf>
    <xf numFmtId="179" fontId="44" fillId="0" borderId="31" xfId="48" applyNumberFormat="1" applyFont="1" applyFill="1" applyBorder="1" applyAlignment="1">
      <alignment horizontal="right" vertical="center"/>
    </xf>
    <xf numFmtId="178" fontId="44" fillId="0" borderId="32" xfId="48" applyNumberFormat="1" applyFont="1" applyFill="1" applyBorder="1" applyAlignment="1">
      <alignment horizontal="right" vertical="center"/>
    </xf>
    <xf numFmtId="178" fontId="44" fillId="0" borderId="33" xfId="48" applyNumberFormat="1" applyFont="1" applyFill="1" applyBorder="1" applyAlignment="1">
      <alignment horizontal="right" vertical="center"/>
    </xf>
    <xf numFmtId="178" fontId="44" fillId="0" borderId="33" xfId="48" applyNumberFormat="1" applyFont="1" applyFill="1" applyBorder="1" applyAlignment="1" quotePrefix="1">
      <alignment horizontal="right" vertical="center"/>
    </xf>
    <xf numFmtId="176" fontId="0" fillId="0" borderId="0" xfId="0" applyNumberFormat="1" applyAlignment="1">
      <alignment/>
    </xf>
    <xf numFmtId="0" fontId="2" fillId="0" borderId="34" xfId="0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2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 applyProtection="1">
      <alignment horizontal="center"/>
      <protection/>
    </xf>
    <xf numFmtId="38" fontId="25" fillId="0" borderId="24" xfId="48" applyFont="1" applyBorder="1" applyAlignment="1">
      <alignment horizontal="right"/>
    </xf>
    <xf numFmtId="176" fontId="25" fillId="0" borderId="25" xfId="48" applyNumberFormat="1" applyFont="1" applyBorder="1" applyAlignment="1">
      <alignment horizontal="right"/>
    </xf>
    <xf numFmtId="38" fontId="25" fillId="0" borderId="25" xfId="48" applyFont="1" applyBorder="1" applyAlignment="1">
      <alignment horizontal="right"/>
    </xf>
    <xf numFmtId="176" fontId="25" fillId="0" borderId="26" xfId="48" applyNumberFormat="1" applyFont="1" applyBorder="1" applyAlignment="1">
      <alignment horizontal="right"/>
    </xf>
    <xf numFmtId="49" fontId="2" fillId="33" borderId="43" xfId="0" applyNumberFormat="1" applyFont="1" applyFill="1" applyBorder="1" applyAlignment="1">
      <alignment horizontal="right"/>
    </xf>
    <xf numFmtId="177" fontId="2" fillId="33" borderId="44" xfId="0" applyNumberFormat="1" applyFont="1" applyFill="1" applyBorder="1" applyAlignment="1">
      <alignment/>
    </xf>
    <xf numFmtId="177" fontId="2" fillId="33" borderId="43" xfId="0" applyNumberFormat="1" applyFont="1" applyFill="1" applyBorder="1" applyAlignment="1">
      <alignment/>
    </xf>
    <xf numFmtId="38" fontId="25" fillId="0" borderId="27" xfId="48" applyFont="1" applyBorder="1" applyAlignment="1">
      <alignment horizontal="right"/>
    </xf>
    <xf numFmtId="176" fontId="25" fillId="0" borderId="28" xfId="48" applyNumberFormat="1" applyFont="1" applyBorder="1" applyAlignment="1">
      <alignment horizontal="right"/>
    </xf>
    <xf numFmtId="38" fontId="25" fillId="0" borderId="28" xfId="48" applyFont="1" applyBorder="1" applyAlignment="1">
      <alignment horizontal="right"/>
    </xf>
    <xf numFmtId="176" fontId="25" fillId="0" borderId="29" xfId="48" applyNumberFormat="1" applyFont="1" applyBorder="1" applyAlignment="1">
      <alignment horizontal="right"/>
    </xf>
    <xf numFmtId="38" fontId="25" fillId="0" borderId="30" xfId="48" applyFont="1" applyBorder="1" applyAlignment="1">
      <alignment horizontal="right"/>
    </xf>
    <xf numFmtId="176" fontId="25" fillId="0" borderId="31" xfId="48" applyNumberFormat="1" applyFont="1" applyBorder="1" applyAlignment="1">
      <alignment horizontal="right"/>
    </xf>
    <xf numFmtId="38" fontId="25" fillId="0" borderId="31" xfId="48" applyFont="1" applyBorder="1" applyAlignment="1">
      <alignment horizontal="right"/>
    </xf>
    <xf numFmtId="176" fontId="25" fillId="0" borderId="32" xfId="48" applyNumberFormat="1" applyFont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9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NAKA\src_20040123\output\tpj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戸建・圏域別"/>
      <sheetName val="一戸建・圏域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1.421875" style="0" customWidth="1"/>
    <col min="3" max="3" width="10.28125" style="0" customWidth="1"/>
    <col min="4" max="4" width="10.140625" style="42" customWidth="1"/>
    <col min="5" max="5" width="10.28125" style="0" customWidth="1"/>
    <col min="6" max="6" width="10.140625" style="42" customWidth="1"/>
    <col min="7" max="7" width="10.28125" style="0" customWidth="1"/>
    <col min="8" max="8" width="10.140625" style="42" customWidth="1"/>
    <col min="9" max="9" width="10.28125" style="0" customWidth="1"/>
    <col min="10" max="10" width="10.140625" style="42" customWidth="1"/>
    <col min="11" max="11" width="10.28125" style="0" customWidth="1"/>
    <col min="12" max="12" width="10.140625" style="42" customWidth="1"/>
    <col min="13" max="13" width="10.28125" style="0" customWidth="1"/>
    <col min="14" max="14" width="10.140625" style="42" customWidth="1"/>
    <col min="15" max="15" width="10.28125" style="0" customWidth="1"/>
    <col min="16" max="16" width="10.140625" style="42" customWidth="1"/>
  </cols>
  <sheetData>
    <row r="1" spans="1:16" ht="12">
      <c r="A1" s="1"/>
      <c r="B1" s="17"/>
      <c r="C1" s="1"/>
      <c r="D1" s="22"/>
      <c r="E1" s="1"/>
      <c r="F1" s="22"/>
      <c r="G1" s="1"/>
      <c r="H1" s="22"/>
      <c r="I1" s="1"/>
      <c r="J1" s="22"/>
      <c r="K1" s="1"/>
      <c r="L1" s="22"/>
      <c r="M1" s="1"/>
      <c r="N1" s="22"/>
      <c r="O1" s="1"/>
      <c r="P1" s="22"/>
    </row>
    <row r="2" spans="1:16" ht="12.75" thickBot="1">
      <c r="A2" s="1"/>
      <c r="C2" s="2"/>
      <c r="D2" s="23" t="s">
        <v>144</v>
      </c>
      <c r="E2" s="3"/>
      <c r="F2" s="24"/>
      <c r="G2" s="3"/>
      <c r="H2" s="24"/>
      <c r="I2" s="3"/>
      <c r="J2" s="24"/>
      <c r="K2" s="3"/>
      <c r="L2" s="24"/>
      <c r="M2" s="3"/>
      <c r="N2" s="24"/>
      <c r="O2" s="3" t="s">
        <v>70</v>
      </c>
      <c r="P2" s="24"/>
    </row>
    <row r="3" spans="1:16" ht="12">
      <c r="A3" s="5"/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</row>
    <row r="4" spans="1:16" ht="12">
      <c r="A4" s="1"/>
      <c r="B4" s="6"/>
      <c r="C4" s="7"/>
      <c r="D4" s="18" t="s">
        <v>7</v>
      </c>
      <c r="E4" s="8"/>
      <c r="F4" s="18" t="s">
        <v>7</v>
      </c>
      <c r="G4" s="8"/>
      <c r="H4" s="18" t="s">
        <v>7</v>
      </c>
      <c r="I4" s="8"/>
      <c r="J4" s="18" t="s">
        <v>7</v>
      </c>
      <c r="K4" s="8"/>
      <c r="L4" s="18" t="s">
        <v>7</v>
      </c>
      <c r="M4" s="8"/>
      <c r="N4" s="18" t="s">
        <v>7</v>
      </c>
      <c r="O4" s="8"/>
      <c r="P4" s="19" t="s">
        <v>7</v>
      </c>
    </row>
    <row r="5" spans="1:16" ht="12.75" thickBot="1">
      <c r="A5" s="1"/>
      <c r="B5" s="9"/>
      <c r="C5" s="10" t="s">
        <v>72</v>
      </c>
      <c r="D5" s="20" t="s">
        <v>73</v>
      </c>
      <c r="E5" s="11" t="s">
        <v>72</v>
      </c>
      <c r="F5" s="20" t="s">
        <v>73</v>
      </c>
      <c r="G5" s="11" t="s">
        <v>72</v>
      </c>
      <c r="H5" s="20" t="s">
        <v>73</v>
      </c>
      <c r="I5" s="11" t="s">
        <v>72</v>
      </c>
      <c r="J5" s="20" t="s">
        <v>73</v>
      </c>
      <c r="K5" s="11" t="s">
        <v>72</v>
      </c>
      <c r="L5" s="20" t="s">
        <v>73</v>
      </c>
      <c r="M5" s="11" t="s">
        <v>72</v>
      </c>
      <c r="N5" s="20" t="s">
        <v>73</v>
      </c>
      <c r="O5" s="11" t="s">
        <v>72</v>
      </c>
      <c r="P5" s="21" t="s">
        <v>73</v>
      </c>
    </row>
    <row r="6" spans="1:16" ht="14.25" thickTop="1">
      <c r="A6" s="1"/>
      <c r="B6" s="12" t="s">
        <v>10</v>
      </c>
      <c r="C6" s="25">
        <v>32225</v>
      </c>
      <c r="D6" s="26">
        <v>-7.841679297623472</v>
      </c>
      <c r="E6" s="27">
        <v>10604</v>
      </c>
      <c r="F6" s="26">
        <v>-20.294648226097408</v>
      </c>
      <c r="G6" s="27">
        <v>17809</v>
      </c>
      <c r="H6" s="26">
        <v>1.7540852474003117</v>
      </c>
      <c r="I6" s="27">
        <v>226</v>
      </c>
      <c r="J6" s="26">
        <v>-13.40996168582376</v>
      </c>
      <c r="K6" s="27">
        <v>3586</v>
      </c>
      <c r="L6" s="26">
        <v>-8.051282051282044</v>
      </c>
      <c r="M6" s="27">
        <v>1728</v>
      </c>
      <c r="N6" s="26">
        <v>-14.157973174366617</v>
      </c>
      <c r="O6" s="27">
        <v>1816</v>
      </c>
      <c r="P6" s="28">
        <v>-2.835741037988228</v>
      </c>
    </row>
    <row r="7" spans="1:20" ht="13.5">
      <c r="A7" s="1"/>
      <c r="B7" s="12" t="s">
        <v>11</v>
      </c>
      <c r="C7" s="25">
        <v>5530</v>
      </c>
      <c r="D7" s="26">
        <v>-14.316702819956618</v>
      </c>
      <c r="E7" s="27">
        <v>3353</v>
      </c>
      <c r="F7" s="26">
        <v>-20.28055159296244</v>
      </c>
      <c r="G7" s="27">
        <v>1735</v>
      </c>
      <c r="H7" s="26">
        <v>-10.567010309278345</v>
      </c>
      <c r="I7" s="27">
        <v>6</v>
      </c>
      <c r="J7" s="26">
        <v>-73.91304347826087</v>
      </c>
      <c r="K7" s="27">
        <v>436</v>
      </c>
      <c r="L7" s="26">
        <v>52.98245614035088</v>
      </c>
      <c r="M7" s="27">
        <v>35</v>
      </c>
      <c r="N7" s="26" t="s">
        <v>71</v>
      </c>
      <c r="O7" s="27">
        <v>396</v>
      </c>
      <c r="P7" s="28">
        <v>45.05494505494505</v>
      </c>
      <c r="T7" s="29"/>
    </row>
    <row r="8" spans="1:20" ht="13.5">
      <c r="A8" s="1"/>
      <c r="B8" s="12" t="s">
        <v>12</v>
      </c>
      <c r="C8" s="25">
        <v>9006</v>
      </c>
      <c r="D8" s="26">
        <v>-8.753799392097264</v>
      </c>
      <c r="E8" s="27">
        <v>4433</v>
      </c>
      <c r="F8" s="26">
        <v>-14.354714064915001</v>
      </c>
      <c r="G8" s="27">
        <v>3847</v>
      </c>
      <c r="H8" s="26">
        <v>-2.0122261844116167</v>
      </c>
      <c r="I8" s="27">
        <v>83</v>
      </c>
      <c r="J8" s="26">
        <v>5.063291139240505</v>
      </c>
      <c r="K8" s="27">
        <v>643</v>
      </c>
      <c r="L8" s="26">
        <v>-6.6763425253991215</v>
      </c>
      <c r="M8" s="27">
        <v>284</v>
      </c>
      <c r="N8" s="26">
        <v>-1.0452961672473862</v>
      </c>
      <c r="O8" s="27">
        <v>359</v>
      </c>
      <c r="P8" s="28">
        <v>-10.696517412935322</v>
      </c>
      <c r="T8" s="29"/>
    </row>
    <row r="9" spans="1:16" ht="13.5">
      <c r="A9" s="1"/>
      <c r="B9" s="12" t="s">
        <v>13</v>
      </c>
      <c r="C9" s="25">
        <v>24476</v>
      </c>
      <c r="D9" s="26">
        <v>-4.932805095937226</v>
      </c>
      <c r="E9" s="27">
        <v>7438</v>
      </c>
      <c r="F9" s="26">
        <v>-23.105551535201073</v>
      </c>
      <c r="G9" s="27">
        <v>12356</v>
      </c>
      <c r="H9" s="26">
        <v>-1.278363694471068</v>
      </c>
      <c r="I9" s="27">
        <v>411</v>
      </c>
      <c r="J9" s="26">
        <v>608.6206896551724</v>
      </c>
      <c r="K9" s="27">
        <v>4271</v>
      </c>
      <c r="L9" s="26">
        <v>22.06344669905687</v>
      </c>
      <c r="M9" s="27">
        <v>1477</v>
      </c>
      <c r="N9" s="26">
        <v>98.255033557047</v>
      </c>
      <c r="O9" s="27">
        <v>2739</v>
      </c>
      <c r="P9" s="28">
        <v>0.6245407788390906</v>
      </c>
    </row>
    <row r="10" spans="1:20" ht="13.5">
      <c r="A10" s="1"/>
      <c r="B10" s="12" t="s">
        <v>14</v>
      </c>
      <c r="C10" s="25">
        <v>3951</v>
      </c>
      <c r="D10" s="26">
        <v>-9.505267979844263</v>
      </c>
      <c r="E10" s="27">
        <v>2515</v>
      </c>
      <c r="F10" s="26">
        <v>-21.233949264015024</v>
      </c>
      <c r="G10" s="27">
        <v>1108</v>
      </c>
      <c r="H10" s="26">
        <v>34.466019417475735</v>
      </c>
      <c r="I10" s="27">
        <v>11</v>
      </c>
      <c r="J10" s="26">
        <v>-66.66666666666667</v>
      </c>
      <c r="K10" s="27">
        <v>317</v>
      </c>
      <c r="L10" s="26">
        <v>0.31645569620253866</v>
      </c>
      <c r="M10" s="27">
        <v>0</v>
      </c>
      <c r="N10" s="26" t="s">
        <v>74</v>
      </c>
      <c r="O10" s="27">
        <v>317</v>
      </c>
      <c r="P10" s="28">
        <v>0.31645569620253866</v>
      </c>
      <c r="T10" s="29"/>
    </row>
    <row r="11" spans="1:20" ht="13.5">
      <c r="A11" s="1"/>
      <c r="B11" s="12" t="s">
        <v>15</v>
      </c>
      <c r="C11" s="25">
        <v>4641</v>
      </c>
      <c r="D11" s="26">
        <v>-21.058003061745183</v>
      </c>
      <c r="E11" s="27">
        <v>2636</v>
      </c>
      <c r="F11" s="26">
        <v>-29.986719787516606</v>
      </c>
      <c r="G11" s="27">
        <v>1491</v>
      </c>
      <c r="H11" s="26">
        <v>-7.391304347826093</v>
      </c>
      <c r="I11" s="27">
        <v>26</v>
      </c>
      <c r="J11" s="26">
        <v>-66.23376623376623</v>
      </c>
      <c r="K11" s="27">
        <v>488</v>
      </c>
      <c r="L11" s="26">
        <v>14.285714285714278</v>
      </c>
      <c r="M11" s="27">
        <v>0</v>
      </c>
      <c r="N11" s="26" t="s">
        <v>74</v>
      </c>
      <c r="O11" s="27">
        <v>488</v>
      </c>
      <c r="P11" s="28">
        <v>14.823529411764696</v>
      </c>
      <c r="T11" s="29"/>
    </row>
    <row r="12" spans="1:20" ht="13.5">
      <c r="A12" s="1"/>
      <c r="B12" s="12" t="s">
        <v>16</v>
      </c>
      <c r="C12" s="25">
        <v>14221</v>
      </c>
      <c r="D12" s="26">
        <v>-10.862479628933187</v>
      </c>
      <c r="E12" s="27">
        <v>7199</v>
      </c>
      <c r="F12" s="26">
        <v>-12.939895997097594</v>
      </c>
      <c r="G12" s="27">
        <v>5713</v>
      </c>
      <c r="H12" s="26">
        <v>-15.38803317535546</v>
      </c>
      <c r="I12" s="27">
        <v>89</v>
      </c>
      <c r="J12" s="26">
        <v>122.5</v>
      </c>
      <c r="K12" s="27">
        <v>1220</v>
      </c>
      <c r="L12" s="26">
        <v>36.6181410974244</v>
      </c>
      <c r="M12" s="27">
        <v>295</v>
      </c>
      <c r="N12" s="26">
        <v>62.98342541436463</v>
      </c>
      <c r="O12" s="27">
        <v>923</v>
      </c>
      <c r="P12" s="28">
        <v>29.63483146067415</v>
      </c>
      <c r="T12" s="29"/>
    </row>
    <row r="13" spans="1:20" ht="13.5">
      <c r="A13" s="1"/>
      <c r="B13" s="12" t="s">
        <v>17</v>
      </c>
      <c r="C13" s="25">
        <v>21946</v>
      </c>
      <c r="D13" s="26">
        <v>-9.935568596872827</v>
      </c>
      <c r="E13" s="27">
        <v>9400</v>
      </c>
      <c r="F13" s="26">
        <v>-22.950819672131146</v>
      </c>
      <c r="G13" s="27">
        <v>8348</v>
      </c>
      <c r="H13" s="26">
        <v>-6.53828929690998</v>
      </c>
      <c r="I13" s="27">
        <v>36</v>
      </c>
      <c r="J13" s="26">
        <v>-76.7741935483871</v>
      </c>
      <c r="K13" s="27">
        <v>4162</v>
      </c>
      <c r="L13" s="26">
        <v>35.12987012987011</v>
      </c>
      <c r="M13" s="27">
        <v>1659</v>
      </c>
      <c r="N13" s="26">
        <v>93.58226371061843</v>
      </c>
      <c r="O13" s="27">
        <v>2503</v>
      </c>
      <c r="P13" s="28">
        <v>12.595591542959966</v>
      </c>
      <c r="T13" s="29"/>
    </row>
    <row r="14" spans="1:20" ht="13.5">
      <c r="A14" s="1"/>
      <c r="B14" s="12" t="s">
        <v>18</v>
      </c>
      <c r="C14" s="25">
        <v>13479</v>
      </c>
      <c r="D14" s="26">
        <v>-6.51269246774865</v>
      </c>
      <c r="E14" s="27">
        <v>6264</v>
      </c>
      <c r="F14" s="26">
        <v>-22.676212813232937</v>
      </c>
      <c r="G14" s="27">
        <v>4692</v>
      </c>
      <c r="H14" s="26">
        <v>14.746881878209834</v>
      </c>
      <c r="I14" s="27">
        <v>102</v>
      </c>
      <c r="J14" s="26">
        <v>108.16326530612247</v>
      </c>
      <c r="K14" s="27">
        <v>2421</v>
      </c>
      <c r="L14" s="26">
        <v>11.106011932078943</v>
      </c>
      <c r="M14" s="27">
        <v>378</v>
      </c>
      <c r="N14" s="26">
        <v>134.7826086956522</v>
      </c>
      <c r="O14" s="27">
        <v>2039</v>
      </c>
      <c r="P14" s="28">
        <v>1.0406342913776</v>
      </c>
      <c r="T14" s="29"/>
    </row>
    <row r="15" spans="1:20" ht="13.5">
      <c r="A15" s="1"/>
      <c r="B15" s="12" t="s">
        <v>19</v>
      </c>
      <c r="C15" s="25">
        <v>11562</v>
      </c>
      <c r="D15" s="26">
        <v>-18.606124604012678</v>
      </c>
      <c r="E15" s="27">
        <v>6305</v>
      </c>
      <c r="F15" s="26">
        <v>-21.90016103059581</v>
      </c>
      <c r="G15" s="27">
        <v>3342</v>
      </c>
      <c r="H15" s="26">
        <v>-10.185434023112066</v>
      </c>
      <c r="I15" s="27">
        <v>44</v>
      </c>
      <c r="J15" s="26">
        <v>175</v>
      </c>
      <c r="K15" s="27">
        <v>1871</v>
      </c>
      <c r="L15" s="26">
        <v>-21.87891440501045</v>
      </c>
      <c r="M15" s="27">
        <v>70</v>
      </c>
      <c r="N15" s="26">
        <v>-82.88508557457213</v>
      </c>
      <c r="O15" s="27">
        <v>1801</v>
      </c>
      <c r="P15" s="28">
        <v>-9.1780131114473</v>
      </c>
      <c r="T15" s="29"/>
    </row>
    <row r="16" spans="1:16" ht="13.5">
      <c r="A16" s="1"/>
      <c r="B16" s="12" t="s">
        <v>20</v>
      </c>
      <c r="C16" s="25">
        <v>55449</v>
      </c>
      <c r="D16" s="26">
        <v>-11.105232781839163</v>
      </c>
      <c r="E16" s="27">
        <v>15862</v>
      </c>
      <c r="F16" s="26">
        <v>-21.04922602160171</v>
      </c>
      <c r="G16" s="27">
        <v>20796</v>
      </c>
      <c r="H16" s="26">
        <v>-5.136392664902829</v>
      </c>
      <c r="I16" s="27">
        <v>250</v>
      </c>
      <c r="J16" s="26">
        <v>64.4736842105263</v>
      </c>
      <c r="K16" s="27">
        <v>18541</v>
      </c>
      <c r="L16" s="26">
        <v>-8.262827173321469</v>
      </c>
      <c r="M16" s="27">
        <v>5167</v>
      </c>
      <c r="N16" s="26">
        <v>-6.310063463281949</v>
      </c>
      <c r="O16" s="27">
        <v>13215</v>
      </c>
      <c r="P16" s="28">
        <v>-9.795221843003404</v>
      </c>
    </row>
    <row r="17" spans="1:16" ht="13.5">
      <c r="A17" s="1"/>
      <c r="B17" s="12" t="s">
        <v>21</v>
      </c>
      <c r="C17" s="25">
        <v>44998</v>
      </c>
      <c r="D17" s="26">
        <v>-9.978794062337457</v>
      </c>
      <c r="E17" s="27">
        <v>12316</v>
      </c>
      <c r="F17" s="26">
        <v>-21.096803126401426</v>
      </c>
      <c r="G17" s="27">
        <v>16619</v>
      </c>
      <c r="H17" s="26">
        <v>-5.825352751175842</v>
      </c>
      <c r="I17" s="27">
        <v>77</v>
      </c>
      <c r="J17" s="26">
        <v>-71.69117647058823</v>
      </c>
      <c r="K17" s="27">
        <v>15986</v>
      </c>
      <c r="L17" s="26">
        <v>-2.8679061854417256</v>
      </c>
      <c r="M17" s="27">
        <v>5663</v>
      </c>
      <c r="N17" s="26">
        <v>-5.914603754776536</v>
      </c>
      <c r="O17" s="27">
        <v>10258</v>
      </c>
      <c r="P17" s="28">
        <v>-0.9176084226794217</v>
      </c>
    </row>
    <row r="18" spans="1:16" ht="13.5">
      <c r="A18" s="1"/>
      <c r="B18" s="12" t="s">
        <v>22</v>
      </c>
      <c r="C18" s="25">
        <v>140430</v>
      </c>
      <c r="D18" s="26">
        <v>-5.100758220816601</v>
      </c>
      <c r="E18" s="27">
        <v>17348</v>
      </c>
      <c r="F18" s="26">
        <v>-18.752341701011616</v>
      </c>
      <c r="G18" s="27">
        <v>59921</v>
      </c>
      <c r="H18" s="26">
        <v>-3.6453978259471285</v>
      </c>
      <c r="I18" s="27">
        <v>1991</v>
      </c>
      <c r="J18" s="26">
        <v>32.2923588039867</v>
      </c>
      <c r="K18" s="27">
        <v>61170</v>
      </c>
      <c r="L18" s="26">
        <v>-2.801391956525194</v>
      </c>
      <c r="M18" s="27">
        <v>40487</v>
      </c>
      <c r="N18" s="26">
        <v>-1.7687305900621055</v>
      </c>
      <c r="O18" s="27">
        <v>20190</v>
      </c>
      <c r="P18" s="28">
        <v>-5.010585744530687</v>
      </c>
    </row>
    <row r="19" spans="1:16" ht="13.5">
      <c r="A19" s="1"/>
      <c r="B19" s="12" t="s">
        <v>23</v>
      </c>
      <c r="C19" s="25">
        <v>68314</v>
      </c>
      <c r="D19" s="26">
        <v>-11.692240075492194</v>
      </c>
      <c r="E19" s="27">
        <v>14323</v>
      </c>
      <c r="F19" s="26">
        <v>-22.267448171062625</v>
      </c>
      <c r="G19" s="27">
        <v>28224</v>
      </c>
      <c r="H19" s="26">
        <v>3.3429753579143835</v>
      </c>
      <c r="I19" s="27">
        <v>774</v>
      </c>
      <c r="J19" s="26">
        <v>448.936170212766</v>
      </c>
      <c r="K19" s="27">
        <v>24993</v>
      </c>
      <c r="L19" s="26">
        <v>-20.609256376862234</v>
      </c>
      <c r="M19" s="27">
        <v>9789</v>
      </c>
      <c r="N19" s="26">
        <v>-31.363062684055535</v>
      </c>
      <c r="O19" s="27">
        <v>14657</v>
      </c>
      <c r="P19" s="28">
        <v>-12.677986297289252</v>
      </c>
    </row>
    <row r="20" spans="1:20" ht="13.5">
      <c r="A20" s="1"/>
      <c r="B20" s="12" t="s">
        <v>24</v>
      </c>
      <c r="C20" s="25">
        <v>11562</v>
      </c>
      <c r="D20" s="26">
        <v>-14.835002946375951</v>
      </c>
      <c r="E20" s="27">
        <v>6368</v>
      </c>
      <c r="F20" s="26">
        <v>-24.325609031491382</v>
      </c>
      <c r="G20" s="27">
        <v>4125</v>
      </c>
      <c r="H20" s="26">
        <v>-6.926895306859208</v>
      </c>
      <c r="I20" s="27">
        <v>85</v>
      </c>
      <c r="J20" s="26">
        <v>347.3684210526316</v>
      </c>
      <c r="K20" s="27">
        <v>984</v>
      </c>
      <c r="L20" s="26">
        <v>38.591549295774655</v>
      </c>
      <c r="M20" s="27">
        <v>380</v>
      </c>
      <c r="N20" s="26">
        <v>173.38129496402877</v>
      </c>
      <c r="O20" s="27">
        <v>602</v>
      </c>
      <c r="P20" s="28">
        <v>9.05797101449275</v>
      </c>
      <c r="T20" s="29"/>
    </row>
    <row r="21" spans="1:20" ht="13.5">
      <c r="A21" s="1"/>
      <c r="B21" s="12" t="s">
        <v>25</v>
      </c>
      <c r="C21" s="25">
        <v>5527</v>
      </c>
      <c r="D21" s="26">
        <v>-9.836867862969001</v>
      </c>
      <c r="E21" s="27">
        <v>3230</v>
      </c>
      <c r="F21" s="26">
        <v>-17.370171399334865</v>
      </c>
      <c r="G21" s="27">
        <v>1829</v>
      </c>
      <c r="H21" s="26">
        <v>8.096926713947994</v>
      </c>
      <c r="I21" s="27">
        <v>52</v>
      </c>
      <c r="J21" s="26">
        <v>-3.7037037037037095</v>
      </c>
      <c r="K21" s="27">
        <v>416</v>
      </c>
      <c r="L21" s="26">
        <v>-12.421052631578945</v>
      </c>
      <c r="M21" s="27">
        <v>128</v>
      </c>
      <c r="N21" s="26">
        <v>-41.55251141552512</v>
      </c>
      <c r="O21" s="27">
        <v>288</v>
      </c>
      <c r="P21" s="28">
        <v>12.5</v>
      </c>
      <c r="T21" s="29"/>
    </row>
    <row r="22" spans="1:20" ht="13.5">
      <c r="A22" s="1"/>
      <c r="B22" s="12" t="s">
        <v>26</v>
      </c>
      <c r="C22" s="25">
        <v>6766</v>
      </c>
      <c r="D22" s="26">
        <v>-8.826303732650587</v>
      </c>
      <c r="E22" s="27">
        <v>3426</v>
      </c>
      <c r="F22" s="26">
        <v>-20.822740929050156</v>
      </c>
      <c r="G22" s="27">
        <v>2372</v>
      </c>
      <c r="H22" s="26">
        <v>9.561200923787538</v>
      </c>
      <c r="I22" s="27">
        <v>17</v>
      </c>
      <c r="J22" s="26">
        <v>-10.526315789473685</v>
      </c>
      <c r="K22" s="27">
        <v>951</v>
      </c>
      <c r="L22" s="26">
        <v>4.505494505494511</v>
      </c>
      <c r="M22" s="27">
        <v>283</v>
      </c>
      <c r="N22" s="26">
        <v>-10.725552050473183</v>
      </c>
      <c r="O22" s="27">
        <v>668</v>
      </c>
      <c r="P22" s="28">
        <v>12.64755480607083</v>
      </c>
      <c r="T22" s="29"/>
    </row>
    <row r="23" spans="1:20" ht="13.5">
      <c r="A23" s="1"/>
      <c r="B23" s="12" t="s">
        <v>27</v>
      </c>
      <c r="C23" s="25">
        <v>3548</v>
      </c>
      <c r="D23" s="26">
        <v>-18.13567143516383</v>
      </c>
      <c r="E23" s="27">
        <v>2233</v>
      </c>
      <c r="F23" s="26">
        <v>-25.392582692950214</v>
      </c>
      <c r="G23" s="27">
        <v>966</v>
      </c>
      <c r="H23" s="26">
        <v>5.343511450381683</v>
      </c>
      <c r="I23" s="27">
        <v>20</v>
      </c>
      <c r="J23" s="26">
        <v>185.71428571428572</v>
      </c>
      <c r="K23" s="27">
        <v>329</v>
      </c>
      <c r="L23" s="26">
        <v>-21.1031175059952</v>
      </c>
      <c r="M23" s="27">
        <v>29</v>
      </c>
      <c r="N23" s="26">
        <v>-68.81720430107526</v>
      </c>
      <c r="O23" s="27">
        <v>300</v>
      </c>
      <c r="P23" s="28">
        <v>-6.83229813664596</v>
      </c>
      <c r="T23" s="29"/>
    </row>
    <row r="24" spans="1:20" ht="13.5">
      <c r="A24" s="1"/>
      <c r="B24" s="12" t="s">
        <v>28</v>
      </c>
      <c r="C24" s="25">
        <v>4601</v>
      </c>
      <c r="D24" s="26">
        <v>-10.468962833236034</v>
      </c>
      <c r="E24" s="27">
        <v>2710</v>
      </c>
      <c r="F24" s="26">
        <v>-24.00448681996636</v>
      </c>
      <c r="G24" s="27">
        <v>1392</v>
      </c>
      <c r="H24" s="26">
        <v>20.938314509122506</v>
      </c>
      <c r="I24" s="27">
        <v>164</v>
      </c>
      <c r="J24" s="26">
        <v>192.85714285714283</v>
      </c>
      <c r="K24" s="27">
        <v>335</v>
      </c>
      <c r="L24" s="26">
        <v>-8.469945355191257</v>
      </c>
      <c r="M24" s="27">
        <v>44</v>
      </c>
      <c r="N24" s="26">
        <v>-63.63636363636363</v>
      </c>
      <c r="O24" s="27">
        <v>291</v>
      </c>
      <c r="P24" s="28">
        <v>18.77551020408164</v>
      </c>
      <c r="T24" s="29"/>
    </row>
    <row r="25" spans="1:20" ht="13.5">
      <c r="A25" s="1"/>
      <c r="B25" s="12" t="s">
        <v>29</v>
      </c>
      <c r="C25" s="25">
        <v>10807</v>
      </c>
      <c r="D25" s="26">
        <v>-11.858739091428106</v>
      </c>
      <c r="E25" s="27">
        <v>6559</v>
      </c>
      <c r="F25" s="26">
        <v>-21.748985922214274</v>
      </c>
      <c r="G25" s="27">
        <v>2987</v>
      </c>
      <c r="H25" s="26">
        <v>14.796310530361254</v>
      </c>
      <c r="I25" s="27">
        <v>299</v>
      </c>
      <c r="J25" s="26">
        <v>339.7058823529412</v>
      </c>
      <c r="K25" s="27">
        <v>962</v>
      </c>
      <c r="L25" s="26">
        <v>-20.430107526881727</v>
      </c>
      <c r="M25" s="27">
        <v>97</v>
      </c>
      <c r="N25" s="26">
        <v>-67.34006734006734</v>
      </c>
      <c r="O25" s="27">
        <v>865</v>
      </c>
      <c r="P25" s="28">
        <v>-5.153508771929822</v>
      </c>
      <c r="T25" s="29"/>
    </row>
    <row r="26" spans="1:20" ht="13.5">
      <c r="A26" s="1"/>
      <c r="B26" s="12" t="s">
        <v>30</v>
      </c>
      <c r="C26" s="25">
        <v>10331</v>
      </c>
      <c r="D26" s="26">
        <v>-14.78884856483009</v>
      </c>
      <c r="E26" s="27">
        <v>5911</v>
      </c>
      <c r="F26" s="26">
        <v>-23.32338824750292</v>
      </c>
      <c r="G26" s="27">
        <v>2464</v>
      </c>
      <c r="H26" s="26">
        <v>-8.605341246290806</v>
      </c>
      <c r="I26" s="27">
        <v>20</v>
      </c>
      <c r="J26" s="26">
        <v>-52.38095238095239</v>
      </c>
      <c r="K26" s="27">
        <v>1936</v>
      </c>
      <c r="L26" s="26">
        <v>15.444245676803831</v>
      </c>
      <c r="M26" s="27">
        <v>280</v>
      </c>
      <c r="N26" s="26">
        <v>39.30348258706468</v>
      </c>
      <c r="O26" s="27">
        <v>1656</v>
      </c>
      <c r="P26" s="28">
        <v>12.19512195121952</v>
      </c>
      <c r="T26" s="29"/>
    </row>
    <row r="27" spans="1:16" ht="13.5">
      <c r="A27" s="1"/>
      <c r="B27" s="12" t="s">
        <v>31</v>
      </c>
      <c r="C27" s="25">
        <v>23843</v>
      </c>
      <c r="D27" s="26">
        <v>-16.545327266363316</v>
      </c>
      <c r="E27" s="27">
        <v>12064</v>
      </c>
      <c r="F27" s="26">
        <v>-23.539105083026996</v>
      </c>
      <c r="G27" s="27">
        <v>7682</v>
      </c>
      <c r="H27" s="26">
        <v>-15.368513826154015</v>
      </c>
      <c r="I27" s="27">
        <v>203</v>
      </c>
      <c r="J27" s="26">
        <v>-3.3333333333333286</v>
      </c>
      <c r="K27" s="27">
        <v>3894</v>
      </c>
      <c r="L27" s="26">
        <v>11.09843081312411</v>
      </c>
      <c r="M27" s="27">
        <v>1198</v>
      </c>
      <c r="N27" s="26">
        <v>19.680319680319684</v>
      </c>
      <c r="O27" s="27">
        <v>2695</v>
      </c>
      <c r="P27" s="28">
        <v>7.62779552715655</v>
      </c>
    </row>
    <row r="28" spans="1:16" ht="13.5">
      <c r="A28" s="1"/>
      <c r="B28" s="12" t="s">
        <v>32</v>
      </c>
      <c r="C28" s="25">
        <v>55204</v>
      </c>
      <c r="D28" s="26">
        <v>-13.708694157001275</v>
      </c>
      <c r="E28" s="27">
        <v>19168</v>
      </c>
      <c r="F28" s="26">
        <v>-22.125619566100596</v>
      </c>
      <c r="G28" s="27">
        <v>20366</v>
      </c>
      <c r="H28" s="26">
        <v>-5.895943073653086</v>
      </c>
      <c r="I28" s="27">
        <v>545</v>
      </c>
      <c r="J28" s="26">
        <v>168.4729064039409</v>
      </c>
      <c r="K28" s="27">
        <v>15125</v>
      </c>
      <c r="L28" s="26">
        <v>-13.645446759920063</v>
      </c>
      <c r="M28" s="27">
        <v>5429</v>
      </c>
      <c r="N28" s="26">
        <v>-12.632764724814933</v>
      </c>
      <c r="O28" s="27">
        <v>9692</v>
      </c>
      <c r="P28" s="28">
        <v>-14.00940466684412</v>
      </c>
    </row>
    <row r="29" spans="1:20" ht="13.5">
      <c r="A29" s="1"/>
      <c r="B29" s="12" t="s">
        <v>33</v>
      </c>
      <c r="C29" s="25">
        <v>9734</v>
      </c>
      <c r="D29" s="26">
        <v>-10.351814330447596</v>
      </c>
      <c r="E29" s="27">
        <v>5369</v>
      </c>
      <c r="F29" s="26">
        <v>-19.75788372440593</v>
      </c>
      <c r="G29" s="27">
        <v>2902</v>
      </c>
      <c r="H29" s="26">
        <v>2.8348688873139736</v>
      </c>
      <c r="I29" s="27">
        <v>25</v>
      </c>
      <c r="J29" s="26">
        <v>-13.793103448275872</v>
      </c>
      <c r="K29" s="27">
        <v>1438</v>
      </c>
      <c r="L29" s="26">
        <v>9.270516717325236</v>
      </c>
      <c r="M29" s="27">
        <v>275</v>
      </c>
      <c r="N29" s="26" t="s">
        <v>71</v>
      </c>
      <c r="O29" s="27">
        <v>1163</v>
      </c>
      <c r="P29" s="28">
        <v>-11.62613981762918</v>
      </c>
      <c r="T29" s="29"/>
    </row>
    <row r="30" spans="1:16" ht="13.5">
      <c r="A30" s="1"/>
      <c r="B30" s="12" t="s">
        <v>34</v>
      </c>
      <c r="C30" s="25">
        <v>8205</v>
      </c>
      <c r="D30" s="26">
        <v>-23.0444569499156</v>
      </c>
      <c r="E30" s="27">
        <v>4151</v>
      </c>
      <c r="F30" s="26">
        <v>-24.855177407675598</v>
      </c>
      <c r="G30" s="27">
        <v>2565</v>
      </c>
      <c r="H30" s="26">
        <v>-5.420353982300881</v>
      </c>
      <c r="I30" s="27">
        <v>88</v>
      </c>
      <c r="J30" s="26">
        <v>175</v>
      </c>
      <c r="K30" s="27">
        <v>1401</v>
      </c>
      <c r="L30" s="26">
        <v>-41.478696741854634</v>
      </c>
      <c r="M30" s="27">
        <v>266</v>
      </c>
      <c r="N30" s="26">
        <v>-68.81594372801877</v>
      </c>
      <c r="O30" s="27">
        <v>1130</v>
      </c>
      <c r="P30" s="28">
        <v>-26.384364820846912</v>
      </c>
    </row>
    <row r="31" spans="1:16" ht="13.5">
      <c r="A31" s="1"/>
      <c r="B31" s="12" t="s">
        <v>35</v>
      </c>
      <c r="C31" s="25">
        <v>16826</v>
      </c>
      <c r="D31" s="26">
        <v>-14.074149729343276</v>
      </c>
      <c r="E31" s="27">
        <v>4382</v>
      </c>
      <c r="F31" s="26">
        <v>-19.640564826700896</v>
      </c>
      <c r="G31" s="27">
        <v>7037</v>
      </c>
      <c r="H31" s="26">
        <v>-2.602076124567475</v>
      </c>
      <c r="I31" s="27">
        <v>76</v>
      </c>
      <c r="J31" s="26">
        <v>-63.63636363636363</v>
      </c>
      <c r="K31" s="27">
        <v>5331</v>
      </c>
      <c r="L31" s="26">
        <v>-20.373412994772224</v>
      </c>
      <c r="M31" s="27">
        <v>2395</v>
      </c>
      <c r="N31" s="26">
        <v>-27.38023044269255</v>
      </c>
      <c r="O31" s="27">
        <v>2924</v>
      </c>
      <c r="P31" s="28">
        <v>-13.720861611094719</v>
      </c>
    </row>
    <row r="32" spans="1:16" ht="13.5">
      <c r="A32" s="1"/>
      <c r="B32" s="12" t="s">
        <v>36</v>
      </c>
      <c r="C32" s="25">
        <v>63730</v>
      </c>
      <c r="D32" s="26">
        <v>-7.377263610731617</v>
      </c>
      <c r="E32" s="27">
        <v>9664</v>
      </c>
      <c r="F32" s="26">
        <v>-22.644681021371966</v>
      </c>
      <c r="G32" s="27">
        <v>28747</v>
      </c>
      <c r="H32" s="26">
        <v>2.789001322987801</v>
      </c>
      <c r="I32" s="27">
        <v>319</v>
      </c>
      <c r="J32" s="26">
        <v>114.0939597315436</v>
      </c>
      <c r="K32" s="27">
        <v>25000</v>
      </c>
      <c r="L32" s="26">
        <v>-11.338085611944535</v>
      </c>
      <c r="M32" s="27">
        <v>14316</v>
      </c>
      <c r="N32" s="26">
        <v>-7.977116410619018</v>
      </c>
      <c r="O32" s="27">
        <v>10609</v>
      </c>
      <c r="P32" s="28">
        <v>-15.788220352436895</v>
      </c>
    </row>
    <row r="33" spans="1:16" ht="13.5">
      <c r="A33" s="1"/>
      <c r="B33" s="12" t="s">
        <v>37</v>
      </c>
      <c r="C33" s="25">
        <v>33520</v>
      </c>
      <c r="D33" s="26">
        <v>-7.962657880285562</v>
      </c>
      <c r="E33" s="27">
        <v>9811</v>
      </c>
      <c r="F33" s="26">
        <v>-19.191170414298654</v>
      </c>
      <c r="G33" s="27">
        <v>11886</v>
      </c>
      <c r="H33" s="26">
        <v>4.455576061165317</v>
      </c>
      <c r="I33" s="27">
        <v>635</v>
      </c>
      <c r="J33" s="26">
        <v>195.3488372093023</v>
      </c>
      <c r="K33" s="27">
        <v>11188</v>
      </c>
      <c r="L33" s="26">
        <v>-11.801340165549874</v>
      </c>
      <c r="M33" s="27">
        <v>5531</v>
      </c>
      <c r="N33" s="26">
        <v>-12.192411493887917</v>
      </c>
      <c r="O33" s="27">
        <v>5631</v>
      </c>
      <c r="P33" s="28">
        <v>-11.420481359131657</v>
      </c>
    </row>
    <row r="34" spans="1:20" ht="13.5">
      <c r="A34" s="1"/>
      <c r="B34" s="12" t="s">
        <v>38</v>
      </c>
      <c r="C34" s="25">
        <v>5992</v>
      </c>
      <c r="D34" s="26">
        <v>-19.903756182328564</v>
      </c>
      <c r="E34" s="27">
        <v>2560</v>
      </c>
      <c r="F34" s="26">
        <v>-20.19950124688279</v>
      </c>
      <c r="G34" s="27">
        <v>1863</v>
      </c>
      <c r="H34" s="26">
        <v>-3.371369294605813</v>
      </c>
      <c r="I34" s="27">
        <v>1</v>
      </c>
      <c r="J34" s="26">
        <v>-96.42857142857143</v>
      </c>
      <c r="K34" s="27">
        <v>1568</v>
      </c>
      <c r="L34" s="26">
        <v>-32.3262839879154</v>
      </c>
      <c r="M34" s="27">
        <v>188</v>
      </c>
      <c r="N34" s="26">
        <v>-70.3001579778831</v>
      </c>
      <c r="O34" s="27">
        <v>1378</v>
      </c>
      <c r="P34" s="28">
        <v>-18.17102137767222</v>
      </c>
      <c r="T34" s="29"/>
    </row>
    <row r="35" spans="1:20" ht="13.5">
      <c r="A35" s="1"/>
      <c r="B35" s="12" t="s">
        <v>39</v>
      </c>
      <c r="C35" s="25">
        <v>4845</v>
      </c>
      <c r="D35" s="26">
        <v>-14.505029115934349</v>
      </c>
      <c r="E35" s="27">
        <v>2577</v>
      </c>
      <c r="F35" s="26">
        <v>-24.53879941434846</v>
      </c>
      <c r="G35" s="27">
        <v>1465</v>
      </c>
      <c r="H35" s="26">
        <v>0.9648518263266652</v>
      </c>
      <c r="I35" s="27">
        <v>149</v>
      </c>
      <c r="J35" s="26">
        <v>893.3333333333334</v>
      </c>
      <c r="K35" s="27">
        <v>654</v>
      </c>
      <c r="L35" s="26">
        <v>-16.793893129770993</v>
      </c>
      <c r="M35" s="27">
        <v>138</v>
      </c>
      <c r="N35" s="26">
        <v>-49.07749077490775</v>
      </c>
      <c r="O35" s="27">
        <v>510</v>
      </c>
      <c r="P35" s="28">
        <v>-0.9708737864077648</v>
      </c>
      <c r="T35" s="29"/>
    </row>
    <row r="36" spans="1:20" ht="13.5">
      <c r="A36" s="1"/>
      <c r="B36" s="12" t="s">
        <v>40</v>
      </c>
      <c r="C36" s="25">
        <v>2568</v>
      </c>
      <c r="D36" s="26">
        <v>6.1595700702769705</v>
      </c>
      <c r="E36" s="27">
        <v>1212</v>
      </c>
      <c r="F36" s="26">
        <v>-25.689760882893935</v>
      </c>
      <c r="G36" s="27">
        <v>1153</v>
      </c>
      <c r="H36" s="26">
        <v>69.55882352941177</v>
      </c>
      <c r="I36" s="27">
        <v>8</v>
      </c>
      <c r="J36" s="26">
        <v>14.285714285714278</v>
      </c>
      <c r="K36" s="27">
        <v>195</v>
      </c>
      <c r="L36" s="26">
        <v>93.06930693069307</v>
      </c>
      <c r="M36" s="27">
        <v>112</v>
      </c>
      <c r="N36" s="26">
        <v>194.73684210526312</v>
      </c>
      <c r="O36" s="27">
        <v>83</v>
      </c>
      <c r="P36" s="28">
        <v>31.746031746031747</v>
      </c>
      <c r="T36" s="29"/>
    </row>
    <row r="37" spans="1:20" ht="13.5">
      <c r="A37" s="1"/>
      <c r="B37" s="12" t="s">
        <v>41</v>
      </c>
      <c r="C37" s="25">
        <v>3147</v>
      </c>
      <c r="D37" s="26">
        <v>-9.33448573898012</v>
      </c>
      <c r="E37" s="27">
        <v>1499</v>
      </c>
      <c r="F37" s="26">
        <v>-22.25103734439834</v>
      </c>
      <c r="G37" s="27">
        <v>1374</v>
      </c>
      <c r="H37" s="26">
        <v>13.553719008264451</v>
      </c>
      <c r="I37" s="27">
        <v>10</v>
      </c>
      <c r="J37" s="26">
        <v>-85.07462686567165</v>
      </c>
      <c r="K37" s="27">
        <v>264</v>
      </c>
      <c r="L37" s="26">
        <v>-0.7518796992481214</v>
      </c>
      <c r="M37" s="27">
        <v>137</v>
      </c>
      <c r="N37" s="26">
        <v>-12.738853503184714</v>
      </c>
      <c r="O37" s="27">
        <v>127</v>
      </c>
      <c r="P37" s="28">
        <v>16.513761467889893</v>
      </c>
      <c r="T37" s="29"/>
    </row>
    <row r="38" spans="1:16" ht="13.5">
      <c r="A38" s="1"/>
      <c r="B38" s="12" t="s">
        <v>42</v>
      </c>
      <c r="C38" s="25">
        <v>10372</v>
      </c>
      <c r="D38" s="26">
        <v>-22.982104403356345</v>
      </c>
      <c r="E38" s="27">
        <v>5095</v>
      </c>
      <c r="F38" s="26">
        <v>-24.2717003567182</v>
      </c>
      <c r="G38" s="27">
        <v>4197</v>
      </c>
      <c r="H38" s="26">
        <v>-15.65514469453376</v>
      </c>
      <c r="I38" s="27">
        <v>27</v>
      </c>
      <c r="J38" s="26">
        <v>-37.2093023255814</v>
      </c>
      <c r="K38" s="27">
        <v>1053</v>
      </c>
      <c r="L38" s="26">
        <v>-38.77906976744187</v>
      </c>
      <c r="M38" s="27">
        <v>223</v>
      </c>
      <c r="N38" s="26">
        <v>-78.20136852394917</v>
      </c>
      <c r="O38" s="27">
        <v>822</v>
      </c>
      <c r="P38" s="28">
        <v>18.44380403458213</v>
      </c>
    </row>
    <row r="39" spans="1:16" ht="13.5">
      <c r="A39" s="1"/>
      <c r="B39" s="12" t="s">
        <v>43</v>
      </c>
      <c r="C39" s="25">
        <v>15864</v>
      </c>
      <c r="D39" s="26">
        <v>-16.584288568724375</v>
      </c>
      <c r="E39" s="27">
        <v>5340</v>
      </c>
      <c r="F39" s="26">
        <v>-18.746195982958</v>
      </c>
      <c r="G39" s="27">
        <v>6025</v>
      </c>
      <c r="H39" s="26">
        <v>-14.732521936031702</v>
      </c>
      <c r="I39" s="27">
        <v>123</v>
      </c>
      <c r="J39" s="26">
        <v>98.38709677419354</v>
      </c>
      <c r="K39" s="27">
        <v>4376</v>
      </c>
      <c r="L39" s="26">
        <v>-17.71342610003761</v>
      </c>
      <c r="M39" s="27">
        <v>1854</v>
      </c>
      <c r="N39" s="26">
        <v>-35.35564853556485</v>
      </c>
      <c r="O39" s="27">
        <v>2518</v>
      </c>
      <c r="P39" s="28">
        <v>2.775510204081641</v>
      </c>
    </row>
    <row r="40" spans="1:16" ht="13.5">
      <c r="A40" s="1"/>
      <c r="B40" s="12" t="s">
        <v>44</v>
      </c>
      <c r="C40" s="25">
        <v>7648</v>
      </c>
      <c r="D40" s="26">
        <v>-9.959971744761006</v>
      </c>
      <c r="E40" s="27">
        <v>3253</v>
      </c>
      <c r="F40" s="26">
        <v>-18.327893547577204</v>
      </c>
      <c r="G40" s="27">
        <v>3493</v>
      </c>
      <c r="H40" s="26">
        <v>7.675709001233045</v>
      </c>
      <c r="I40" s="27">
        <v>61</v>
      </c>
      <c r="J40" s="26">
        <v>-46.49122807017544</v>
      </c>
      <c r="K40" s="27">
        <v>841</v>
      </c>
      <c r="L40" s="26">
        <v>-27.059843885516045</v>
      </c>
      <c r="M40" s="27">
        <v>426</v>
      </c>
      <c r="N40" s="26">
        <v>-39.05579399141631</v>
      </c>
      <c r="O40" s="27">
        <v>415</v>
      </c>
      <c r="P40" s="28">
        <v>-8.590308370044056</v>
      </c>
    </row>
    <row r="41" spans="1:20" ht="13.5">
      <c r="A41" s="1"/>
      <c r="B41" s="12" t="s">
        <v>45</v>
      </c>
      <c r="C41" s="25">
        <v>3878</v>
      </c>
      <c r="D41" s="26">
        <v>-14.97478623108968</v>
      </c>
      <c r="E41" s="27">
        <v>2042</v>
      </c>
      <c r="F41" s="26">
        <v>-22.239146991622235</v>
      </c>
      <c r="G41" s="27">
        <v>1496</v>
      </c>
      <c r="H41" s="26">
        <v>-9.879518072289159</v>
      </c>
      <c r="I41" s="27">
        <v>24</v>
      </c>
      <c r="J41" s="26">
        <v>-67.12328767123287</v>
      </c>
      <c r="K41" s="27">
        <v>316</v>
      </c>
      <c r="L41" s="26">
        <v>56.43564356435644</v>
      </c>
      <c r="M41" s="27">
        <v>157</v>
      </c>
      <c r="N41" s="26">
        <v>118.05555555555554</v>
      </c>
      <c r="O41" s="27">
        <v>153</v>
      </c>
      <c r="P41" s="28">
        <v>21.428571428571416</v>
      </c>
      <c r="T41" s="29"/>
    </row>
    <row r="42" spans="1:16" ht="13.5">
      <c r="A42" s="1"/>
      <c r="B42" s="12" t="s">
        <v>46</v>
      </c>
      <c r="C42" s="25">
        <v>6053</v>
      </c>
      <c r="D42" s="26">
        <v>-12.26264676040006</v>
      </c>
      <c r="E42" s="27">
        <v>2964</v>
      </c>
      <c r="F42" s="26">
        <v>-21.149241819632877</v>
      </c>
      <c r="G42" s="27">
        <v>2437</v>
      </c>
      <c r="H42" s="26">
        <v>2.4379991593106496</v>
      </c>
      <c r="I42" s="27">
        <v>24</v>
      </c>
      <c r="J42" s="26">
        <v>-14.285714285714292</v>
      </c>
      <c r="K42" s="27">
        <v>628</v>
      </c>
      <c r="L42" s="26">
        <v>-14.32469304229194</v>
      </c>
      <c r="M42" s="27">
        <v>297</v>
      </c>
      <c r="N42" s="26">
        <v>-26.48514851485149</v>
      </c>
      <c r="O42" s="27">
        <v>317</v>
      </c>
      <c r="P42" s="28">
        <v>-3.647416413373861</v>
      </c>
    </row>
    <row r="43" spans="1:16" ht="13.5">
      <c r="A43" s="1"/>
      <c r="B43" s="12" t="s">
        <v>47</v>
      </c>
      <c r="C43" s="25">
        <v>6540</v>
      </c>
      <c r="D43" s="26">
        <v>-22.713306546915618</v>
      </c>
      <c r="E43" s="27">
        <v>3415</v>
      </c>
      <c r="F43" s="26">
        <v>-25.109649122807014</v>
      </c>
      <c r="G43" s="27">
        <v>2362</v>
      </c>
      <c r="H43" s="26">
        <v>-11.50243536905208</v>
      </c>
      <c r="I43" s="27">
        <v>23</v>
      </c>
      <c r="J43" s="26">
        <v>-70.8860759493671</v>
      </c>
      <c r="K43" s="27">
        <v>740</v>
      </c>
      <c r="L43" s="26">
        <v>-35.87521663778162</v>
      </c>
      <c r="M43" s="27">
        <v>267</v>
      </c>
      <c r="N43" s="26">
        <v>-56.65584415584416</v>
      </c>
      <c r="O43" s="27">
        <v>469</v>
      </c>
      <c r="P43" s="28">
        <v>-12.825278810408918</v>
      </c>
    </row>
    <row r="44" spans="1:20" ht="13.5">
      <c r="A44" s="1"/>
      <c r="B44" s="12" t="s">
        <v>48</v>
      </c>
      <c r="C44" s="25">
        <v>2755</v>
      </c>
      <c r="D44" s="26">
        <v>-24.6856205576818</v>
      </c>
      <c r="E44" s="27">
        <v>1501</v>
      </c>
      <c r="F44" s="26">
        <v>-21.61879895561357</v>
      </c>
      <c r="G44" s="27">
        <v>757</v>
      </c>
      <c r="H44" s="26">
        <v>-27.42090124640461</v>
      </c>
      <c r="I44" s="27">
        <v>13</v>
      </c>
      <c r="J44" s="26">
        <v>-84.33734939759036</v>
      </c>
      <c r="K44" s="27">
        <v>484</v>
      </c>
      <c r="L44" s="26">
        <v>-21.55591572123177</v>
      </c>
      <c r="M44" s="27">
        <v>206</v>
      </c>
      <c r="N44" s="26">
        <v>-35.42319749216301</v>
      </c>
      <c r="O44" s="27">
        <v>276</v>
      </c>
      <c r="P44" s="28">
        <v>-7.382550335570471</v>
      </c>
      <c r="R44" s="29"/>
      <c r="T44" s="29"/>
    </row>
    <row r="45" spans="1:16" ht="13.5">
      <c r="A45" s="1"/>
      <c r="B45" s="12" t="s">
        <v>49</v>
      </c>
      <c r="C45" s="25">
        <v>36722</v>
      </c>
      <c r="D45" s="26">
        <v>-11.94398484521497</v>
      </c>
      <c r="E45" s="27">
        <v>9475</v>
      </c>
      <c r="F45" s="26">
        <v>-16.24679572173605</v>
      </c>
      <c r="G45" s="27">
        <v>19122</v>
      </c>
      <c r="H45" s="26">
        <v>-3.3705594016878138</v>
      </c>
      <c r="I45" s="27">
        <v>124</v>
      </c>
      <c r="J45" s="26">
        <v>-41.509433962264154</v>
      </c>
      <c r="K45" s="27">
        <v>8001</v>
      </c>
      <c r="L45" s="26">
        <v>-22.98585041871209</v>
      </c>
      <c r="M45" s="27">
        <v>4502</v>
      </c>
      <c r="N45" s="26">
        <v>-29.798846093871816</v>
      </c>
      <c r="O45" s="27">
        <v>3465</v>
      </c>
      <c r="P45" s="28">
        <v>-9.435441714584428</v>
      </c>
    </row>
    <row r="46" spans="1:20" ht="13.5">
      <c r="A46" s="1"/>
      <c r="B46" s="12" t="s">
        <v>50</v>
      </c>
      <c r="C46" s="25">
        <v>4699</v>
      </c>
      <c r="D46" s="26">
        <v>-13.827251054465421</v>
      </c>
      <c r="E46" s="27">
        <v>2062</v>
      </c>
      <c r="F46" s="26">
        <v>-23.798965262379895</v>
      </c>
      <c r="G46" s="27">
        <v>2008</v>
      </c>
      <c r="H46" s="26">
        <v>0.049825610363726014</v>
      </c>
      <c r="I46" s="27">
        <v>19</v>
      </c>
      <c r="J46" s="26">
        <v>58.333333333333314</v>
      </c>
      <c r="K46" s="27">
        <v>610</v>
      </c>
      <c r="L46" s="26">
        <v>-16.20879120879121</v>
      </c>
      <c r="M46" s="27">
        <v>344</v>
      </c>
      <c r="N46" s="26">
        <v>-9.71128608923884</v>
      </c>
      <c r="O46" s="27">
        <v>266</v>
      </c>
      <c r="P46" s="28">
        <v>-23.342939481268004</v>
      </c>
      <c r="R46" s="29"/>
      <c r="T46" s="29"/>
    </row>
    <row r="47" spans="1:20" ht="13.5">
      <c r="A47" s="1"/>
      <c r="B47" s="12" t="s">
        <v>51</v>
      </c>
      <c r="C47" s="25">
        <v>6481</v>
      </c>
      <c r="D47" s="26">
        <v>-2.6730740351404165</v>
      </c>
      <c r="E47" s="27">
        <v>2845</v>
      </c>
      <c r="F47" s="26">
        <v>-9.394904458598731</v>
      </c>
      <c r="G47" s="27">
        <v>2774</v>
      </c>
      <c r="H47" s="26">
        <v>-1.0699001426533528</v>
      </c>
      <c r="I47" s="27">
        <v>69</v>
      </c>
      <c r="J47" s="26">
        <v>68.29268292682926</v>
      </c>
      <c r="K47" s="27">
        <v>793</v>
      </c>
      <c r="L47" s="26">
        <v>17.655786350148375</v>
      </c>
      <c r="M47" s="27">
        <v>517</v>
      </c>
      <c r="N47" s="26">
        <v>26.405867970660154</v>
      </c>
      <c r="O47" s="27">
        <v>276</v>
      </c>
      <c r="P47" s="28">
        <v>4.15094339622641</v>
      </c>
      <c r="R47" s="29"/>
      <c r="T47" s="29"/>
    </row>
    <row r="48" spans="1:20" ht="13.5">
      <c r="A48" s="1"/>
      <c r="B48" s="12" t="s">
        <v>52</v>
      </c>
      <c r="C48" s="25">
        <v>11013</v>
      </c>
      <c r="D48" s="26">
        <v>-10.847567392536234</v>
      </c>
      <c r="E48" s="27">
        <v>4455</v>
      </c>
      <c r="F48" s="26">
        <v>-15.625</v>
      </c>
      <c r="G48" s="27">
        <v>4737</v>
      </c>
      <c r="H48" s="26">
        <v>-12.665929203539832</v>
      </c>
      <c r="I48" s="27">
        <v>230</v>
      </c>
      <c r="J48" s="26">
        <v>1110.5263157894735</v>
      </c>
      <c r="K48" s="27">
        <v>1591</v>
      </c>
      <c r="L48" s="26">
        <v>-2.3926380368098137</v>
      </c>
      <c r="M48" s="27">
        <v>651</v>
      </c>
      <c r="N48" s="26">
        <v>2.3584905660377444</v>
      </c>
      <c r="O48" s="27">
        <v>940</v>
      </c>
      <c r="P48" s="28">
        <v>-5.1463168516649915</v>
      </c>
      <c r="R48" s="29"/>
      <c r="T48" s="29"/>
    </row>
    <row r="49" spans="1:20" ht="13.5">
      <c r="A49" s="1"/>
      <c r="B49" s="12" t="s">
        <v>53</v>
      </c>
      <c r="C49" s="25">
        <v>6423</v>
      </c>
      <c r="D49" s="26">
        <v>-11.88091644944437</v>
      </c>
      <c r="E49" s="27">
        <v>2761</v>
      </c>
      <c r="F49" s="26">
        <v>-17.23621103117506</v>
      </c>
      <c r="G49" s="27">
        <v>2688</v>
      </c>
      <c r="H49" s="26">
        <v>-13.956466069142124</v>
      </c>
      <c r="I49" s="27">
        <v>66</v>
      </c>
      <c r="J49" s="26">
        <v>32</v>
      </c>
      <c r="K49" s="27">
        <v>908</v>
      </c>
      <c r="L49" s="26">
        <v>16.5596919127086</v>
      </c>
      <c r="M49" s="30">
        <v>428</v>
      </c>
      <c r="N49" s="26">
        <v>31.288343558282207</v>
      </c>
      <c r="O49" s="30">
        <v>480</v>
      </c>
      <c r="P49" s="31">
        <v>6.430155210643008</v>
      </c>
      <c r="R49" s="29"/>
      <c r="T49" s="29"/>
    </row>
    <row r="50" spans="1:20" ht="13.5">
      <c r="A50" s="1"/>
      <c r="B50" s="12" t="s">
        <v>54</v>
      </c>
      <c r="C50" s="25">
        <v>6085</v>
      </c>
      <c r="D50" s="26">
        <v>-23.593671521848307</v>
      </c>
      <c r="E50" s="27">
        <v>3012</v>
      </c>
      <c r="F50" s="26">
        <v>-18.72638963842418</v>
      </c>
      <c r="G50" s="27">
        <v>2303</v>
      </c>
      <c r="H50" s="26">
        <v>-23.58991373589913</v>
      </c>
      <c r="I50" s="27">
        <v>25</v>
      </c>
      <c r="J50" s="26">
        <v>0</v>
      </c>
      <c r="K50" s="27">
        <v>745</v>
      </c>
      <c r="L50" s="26">
        <v>-38.88433141919606</v>
      </c>
      <c r="M50" s="27">
        <v>219</v>
      </c>
      <c r="N50" s="26">
        <v>-68.07580174927114</v>
      </c>
      <c r="O50" s="27">
        <v>526</v>
      </c>
      <c r="P50" s="28">
        <v>-0.941619585687377</v>
      </c>
      <c r="R50" s="29"/>
      <c r="T50" s="29"/>
    </row>
    <row r="51" spans="1:16" ht="13.5">
      <c r="A51" s="1"/>
      <c r="B51" s="12" t="s">
        <v>55</v>
      </c>
      <c r="C51" s="25">
        <v>9931</v>
      </c>
      <c r="D51" s="26">
        <v>-11.967024199982262</v>
      </c>
      <c r="E51" s="27">
        <v>4260</v>
      </c>
      <c r="F51" s="26">
        <v>-22.517279010549302</v>
      </c>
      <c r="G51" s="27">
        <v>4384</v>
      </c>
      <c r="H51" s="26">
        <v>-1.3945119208277106</v>
      </c>
      <c r="I51" s="27">
        <v>64</v>
      </c>
      <c r="J51" s="26">
        <v>-37.86407766990292</v>
      </c>
      <c r="K51" s="27">
        <v>1223</v>
      </c>
      <c r="L51" s="26">
        <v>-0.8914100486223617</v>
      </c>
      <c r="M51" s="27">
        <v>455</v>
      </c>
      <c r="N51" s="26">
        <v>-20.454545454545453</v>
      </c>
      <c r="O51" s="27">
        <v>744</v>
      </c>
      <c r="P51" s="28">
        <v>12.38670694864048</v>
      </c>
    </row>
    <row r="52" spans="1:16" ht="14.25" thickBot="1">
      <c r="A52" s="1"/>
      <c r="B52" s="12" t="s">
        <v>56</v>
      </c>
      <c r="C52" s="32">
        <v>15022</v>
      </c>
      <c r="D52" s="33">
        <v>-12.52547603796657</v>
      </c>
      <c r="E52" s="34">
        <v>2851</v>
      </c>
      <c r="F52" s="33">
        <v>-30.531189083820664</v>
      </c>
      <c r="G52" s="34">
        <v>10381</v>
      </c>
      <c r="H52" s="33">
        <v>-11.424914675767923</v>
      </c>
      <c r="I52" s="34">
        <v>133</v>
      </c>
      <c r="J52" s="33">
        <v>250</v>
      </c>
      <c r="K52" s="34">
        <v>1657</v>
      </c>
      <c r="L52" s="33">
        <v>26.39206712433257</v>
      </c>
      <c r="M52" s="34">
        <v>1411</v>
      </c>
      <c r="N52" s="33">
        <v>38.19784524975515</v>
      </c>
      <c r="O52" s="34">
        <v>241</v>
      </c>
      <c r="P52" s="35">
        <v>-7.662835249042146</v>
      </c>
    </row>
    <row r="53" spans="1:16" ht="15" thickBot="1" thickTop="1">
      <c r="A53" s="1"/>
      <c r="B53" s="13" t="s">
        <v>57</v>
      </c>
      <c r="C53" s="36">
        <v>880470</v>
      </c>
      <c r="D53" s="37">
        <v>-10.816264102247246</v>
      </c>
      <c r="E53" s="38">
        <v>278221</v>
      </c>
      <c r="F53" s="37">
        <v>-21.148335936016508</v>
      </c>
      <c r="G53" s="38">
        <v>358340</v>
      </c>
      <c r="H53" s="37">
        <v>-3.1495190449549</v>
      </c>
      <c r="I53" s="38">
        <v>7867</v>
      </c>
      <c r="J53" s="37">
        <v>49.222306525037936</v>
      </c>
      <c r="K53" s="38">
        <v>236042</v>
      </c>
      <c r="L53" s="37">
        <v>-8.916140583759088</v>
      </c>
      <c r="M53" s="38">
        <v>110215</v>
      </c>
      <c r="N53" s="37">
        <v>-10.986286323474786</v>
      </c>
      <c r="O53" s="38">
        <v>124221</v>
      </c>
      <c r="P53" s="39">
        <v>-7.232685615282364</v>
      </c>
    </row>
    <row r="54" spans="1:16" ht="13.5">
      <c r="A54" s="1"/>
      <c r="B54" s="14" t="s">
        <v>10</v>
      </c>
      <c r="C54" s="27">
        <v>32225</v>
      </c>
      <c r="D54" s="26">
        <v>-7.841679297623472</v>
      </c>
      <c r="E54" s="27">
        <v>10604</v>
      </c>
      <c r="F54" s="26">
        <v>-20.294648226097408</v>
      </c>
      <c r="G54" s="27">
        <v>17809</v>
      </c>
      <c r="H54" s="26">
        <v>1.7540852474003117</v>
      </c>
      <c r="I54" s="27">
        <v>226</v>
      </c>
      <c r="J54" s="26">
        <v>-13.40996168582376</v>
      </c>
      <c r="K54" s="27">
        <v>3586</v>
      </c>
      <c r="L54" s="26">
        <v>-8.051282051282044</v>
      </c>
      <c r="M54" s="27">
        <v>1728</v>
      </c>
      <c r="N54" s="26">
        <v>-14.157973174366617</v>
      </c>
      <c r="O54" s="27">
        <v>1816</v>
      </c>
      <c r="P54" s="28">
        <v>-2.835741037988228</v>
      </c>
    </row>
    <row r="55" spans="1:16" ht="13.5">
      <c r="A55" s="1"/>
      <c r="B55" s="14" t="s">
        <v>58</v>
      </c>
      <c r="C55" s="27">
        <v>61825</v>
      </c>
      <c r="D55" s="26">
        <v>-9.439130498469297</v>
      </c>
      <c r="E55" s="27">
        <v>27574</v>
      </c>
      <c r="F55" s="26">
        <v>-19.567119771308555</v>
      </c>
      <c r="G55" s="27">
        <v>26250</v>
      </c>
      <c r="H55" s="26">
        <v>-4.7809053975623925</v>
      </c>
      <c r="I55" s="27">
        <v>626</v>
      </c>
      <c r="J55" s="26">
        <v>101.93548387096774</v>
      </c>
      <c r="K55" s="27">
        <v>7375</v>
      </c>
      <c r="L55" s="26">
        <v>20.72352267146833</v>
      </c>
      <c r="M55" s="27">
        <v>2091</v>
      </c>
      <c r="N55" s="26">
        <v>72.3825226710635</v>
      </c>
      <c r="O55" s="27">
        <v>5222</v>
      </c>
      <c r="P55" s="28">
        <v>7.670103092783506</v>
      </c>
    </row>
    <row r="56" spans="1:16" ht="13.5">
      <c r="A56" s="1"/>
      <c r="B56" s="14" t="s">
        <v>59</v>
      </c>
      <c r="C56" s="27">
        <v>371586</v>
      </c>
      <c r="D56" s="26">
        <v>-8.944862517735103</v>
      </c>
      <c r="E56" s="27">
        <v>91087</v>
      </c>
      <c r="F56" s="26">
        <v>-21.341105354058726</v>
      </c>
      <c r="G56" s="27">
        <v>146321</v>
      </c>
      <c r="H56" s="26">
        <v>-2.1676484157177924</v>
      </c>
      <c r="I56" s="27">
        <v>3737</v>
      </c>
      <c r="J56" s="26">
        <v>54.80530240265119</v>
      </c>
      <c r="K56" s="27">
        <v>130441</v>
      </c>
      <c r="L56" s="26">
        <v>-7.0350362050287885</v>
      </c>
      <c r="M56" s="27">
        <v>63354</v>
      </c>
      <c r="N56" s="26">
        <v>-7.991925294450823</v>
      </c>
      <c r="O56" s="27">
        <v>65819</v>
      </c>
      <c r="P56" s="28">
        <v>-6.538963989549018</v>
      </c>
    </row>
    <row r="57" spans="1:16" ht="13.5">
      <c r="A57" s="1"/>
      <c r="B57" s="14" t="s">
        <v>60</v>
      </c>
      <c r="C57" s="27">
        <v>27403</v>
      </c>
      <c r="D57" s="26">
        <v>-12.898509265439756</v>
      </c>
      <c r="E57" s="27">
        <v>15257</v>
      </c>
      <c r="F57" s="26">
        <v>-22.332518835267763</v>
      </c>
      <c r="G57" s="27">
        <v>9292</v>
      </c>
      <c r="H57" s="26">
        <v>0.9341733651966138</v>
      </c>
      <c r="I57" s="27">
        <v>174</v>
      </c>
      <c r="J57" s="26">
        <v>75.75757575757575</v>
      </c>
      <c r="K57" s="27">
        <v>2680</v>
      </c>
      <c r="L57" s="26">
        <v>6.687898089171981</v>
      </c>
      <c r="M57" s="27">
        <v>820</v>
      </c>
      <c r="N57" s="26">
        <v>6.770833333333329</v>
      </c>
      <c r="O57" s="27">
        <v>1858</v>
      </c>
      <c r="P57" s="28">
        <v>7.835171213000592</v>
      </c>
    </row>
    <row r="58" spans="1:16" ht="13.5">
      <c r="A58" s="1"/>
      <c r="B58" s="14" t="s">
        <v>61</v>
      </c>
      <c r="C58" s="27">
        <v>99112</v>
      </c>
      <c r="D58" s="26">
        <v>-14.208057060748231</v>
      </c>
      <c r="E58" s="27">
        <v>42512</v>
      </c>
      <c r="F58" s="26">
        <v>-22.41203095342385</v>
      </c>
      <c r="G58" s="27">
        <v>33414</v>
      </c>
      <c r="H58" s="26">
        <v>-7.7903799983442354</v>
      </c>
      <c r="I58" s="27">
        <v>793</v>
      </c>
      <c r="J58" s="26">
        <v>63.842975206611584</v>
      </c>
      <c r="K58" s="27">
        <v>22393</v>
      </c>
      <c r="L58" s="26">
        <v>-6.74634572939658</v>
      </c>
      <c r="M58" s="27">
        <v>7182</v>
      </c>
      <c r="N58" s="26">
        <v>-3.1553398058252355</v>
      </c>
      <c r="O58" s="27">
        <v>15206</v>
      </c>
      <c r="P58" s="28">
        <v>-8.215126456208125</v>
      </c>
    </row>
    <row r="59" spans="1:16" ht="13.5">
      <c r="A59" s="1"/>
      <c r="B59" s="14" t="s">
        <v>62</v>
      </c>
      <c r="C59" s="27">
        <v>133118</v>
      </c>
      <c r="D59" s="26">
        <v>-10.429423084686917</v>
      </c>
      <c r="E59" s="27">
        <v>33145</v>
      </c>
      <c r="F59" s="26">
        <v>-21.52057583937112</v>
      </c>
      <c r="G59" s="27">
        <v>53563</v>
      </c>
      <c r="H59" s="26">
        <v>1.710911093388006</v>
      </c>
      <c r="I59" s="27">
        <v>1268</v>
      </c>
      <c r="J59" s="26">
        <v>95.67901234567901</v>
      </c>
      <c r="K59" s="27">
        <v>45142</v>
      </c>
      <c r="L59" s="26">
        <v>-14.945170893469495</v>
      </c>
      <c r="M59" s="27">
        <v>22834</v>
      </c>
      <c r="N59" s="26">
        <v>-15.149938686782363</v>
      </c>
      <c r="O59" s="27">
        <v>22182</v>
      </c>
      <c r="P59" s="28">
        <v>-14.939795996625506</v>
      </c>
    </row>
    <row r="60" spans="1:16" ht="13.5">
      <c r="A60" s="1"/>
      <c r="B60" s="14" t="s">
        <v>63</v>
      </c>
      <c r="C60" s="27">
        <v>39599</v>
      </c>
      <c r="D60" s="26">
        <v>-15.511318782137451</v>
      </c>
      <c r="E60" s="27">
        <v>16399</v>
      </c>
      <c r="F60" s="26">
        <v>-21.3175319067268</v>
      </c>
      <c r="G60" s="27">
        <v>16242</v>
      </c>
      <c r="H60" s="26">
        <v>-5.43782021425244</v>
      </c>
      <c r="I60" s="27">
        <v>229</v>
      </c>
      <c r="J60" s="26">
        <v>-21.84300341296928</v>
      </c>
      <c r="K60" s="27">
        <v>6729</v>
      </c>
      <c r="L60" s="26">
        <v>-21.37181584482356</v>
      </c>
      <c r="M60" s="27">
        <v>2752</v>
      </c>
      <c r="N60" s="26">
        <v>-42.48693834900732</v>
      </c>
      <c r="O60" s="27">
        <v>3965</v>
      </c>
      <c r="P60" s="28">
        <v>5.172413793103445</v>
      </c>
    </row>
    <row r="61" spans="1:16" ht="13.5">
      <c r="A61" s="1"/>
      <c r="B61" s="14" t="s">
        <v>64</v>
      </c>
      <c r="C61" s="27">
        <v>19226</v>
      </c>
      <c r="D61" s="26">
        <v>-18.46480067854114</v>
      </c>
      <c r="E61" s="27">
        <v>9922</v>
      </c>
      <c r="F61" s="26">
        <v>-22.846034214618967</v>
      </c>
      <c r="G61" s="27">
        <v>7052</v>
      </c>
      <c r="H61" s="26">
        <v>-9.018191201135338</v>
      </c>
      <c r="I61" s="27">
        <v>84</v>
      </c>
      <c r="J61" s="26">
        <v>-68.06083650190114</v>
      </c>
      <c r="K61" s="27">
        <v>2168</v>
      </c>
      <c r="L61" s="26">
        <v>-19.881744271988183</v>
      </c>
      <c r="M61" s="27">
        <v>927</v>
      </c>
      <c r="N61" s="26">
        <v>-34.301913536498944</v>
      </c>
      <c r="O61" s="27">
        <v>1215</v>
      </c>
      <c r="P61" s="28">
        <v>-5.886909372579396</v>
      </c>
    </row>
    <row r="62" spans="1:16" ht="13.5">
      <c r="A62" s="1"/>
      <c r="B62" s="14" t="s">
        <v>65</v>
      </c>
      <c r="C62" s="27">
        <v>81354</v>
      </c>
      <c r="D62" s="26">
        <v>-12.241375590602146</v>
      </c>
      <c r="E62" s="27">
        <v>28870</v>
      </c>
      <c r="F62" s="26">
        <v>-17.46476457302954</v>
      </c>
      <c r="G62" s="27">
        <v>38016</v>
      </c>
      <c r="H62" s="26">
        <v>-6.38297872340425</v>
      </c>
      <c r="I62" s="27">
        <v>597</v>
      </c>
      <c r="J62" s="26">
        <v>29.220779220779207</v>
      </c>
      <c r="K62" s="27">
        <v>13871</v>
      </c>
      <c r="L62" s="26">
        <v>-16.70569867291178</v>
      </c>
      <c r="M62" s="27">
        <v>7116</v>
      </c>
      <c r="N62" s="26">
        <v>-24.482648837949696</v>
      </c>
      <c r="O62" s="27">
        <v>6697</v>
      </c>
      <c r="P62" s="28">
        <v>-5.315990385974828</v>
      </c>
    </row>
    <row r="63" spans="1:16" ht="14.25" thickBot="1">
      <c r="A63" s="1"/>
      <c r="B63" s="15" t="s">
        <v>56</v>
      </c>
      <c r="C63" s="38">
        <v>15022</v>
      </c>
      <c r="D63" s="37">
        <v>-12.52547603796657</v>
      </c>
      <c r="E63" s="38">
        <v>2851</v>
      </c>
      <c r="F63" s="37">
        <v>-30.531189083820664</v>
      </c>
      <c r="G63" s="38">
        <v>10381</v>
      </c>
      <c r="H63" s="37">
        <v>-11.424914675767923</v>
      </c>
      <c r="I63" s="38">
        <v>133</v>
      </c>
      <c r="J63" s="40">
        <v>250</v>
      </c>
      <c r="K63" s="38">
        <v>1657</v>
      </c>
      <c r="L63" s="37">
        <v>26.39206712433257</v>
      </c>
      <c r="M63" s="38">
        <v>1411</v>
      </c>
      <c r="N63" s="41">
        <v>38.19784524975515</v>
      </c>
      <c r="O63" s="38">
        <v>241</v>
      </c>
      <c r="P63" s="39">
        <v>-7.662835249042146</v>
      </c>
    </row>
    <row r="64" spans="1:16" ht="13.5">
      <c r="A64" s="1"/>
      <c r="B64" s="14" t="s">
        <v>66</v>
      </c>
      <c r="C64" s="27">
        <v>309191</v>
      </c>
      <c r="D64" s="26">
        <v>-8.441837257439317</v>
      </c>
      <c r="E64" s="27">
        <v>59849</v>
      </c>
      <c r="F64" s="26">
        <v>-20.706695990884754</v>
      </c>
      <c r="G64" s="27">
        <v>125560</v>
      </c>
      <c r="H64" s="26">
        <v>-2.7179471286453634</v>
      </c>
      <c r="I64" s="27">
        <v>3092</v>
      </c>
      <c r="J64" s="26">
        <v>49.37198067632852</v>
      </c>
      <c r="K64" s="27">
        <v>120690</v>
      </c>
      <c r="L64" s="26">
        <v>-7.928564344728144</v>
      </c>
      <c r="M64" s="27">
        <v>61106</v>
      </c>
      <c r="N64" s="26">
        <v>-8.81334686324837</v>
      </c>
      <c r="O64" s="27">
        <v>58320</v>
      </c>
      <c r="P64" s="28">
        <v>-7.491712006091078</v>
      </c>
    </row>
    <row r="65" spans="1:16" ht="13.5">
      <c r="A65" s="1"/>
      <c r="B65" s="14" t="s">
        <v>67</v>
      </c>
      <c r="C65" s="27">
        <v>99112</v>
      </c>
      <c r="D65" s="26">
        <v>-14.208057060748231</v>
      </c>
      <c r="E65" s="27">
        <v>42512</v>
      </c>
      <c r="F65" s="26">
        <v>-22.41203095342385</v>
      </c>
      <c r="G65" s="27">
        <v>33414</v>
      </c>
      <c r="H65" s="26">
        <v>-7.7903799983442354</v>
      </c>
      <c r="I65" s="27">
        <v>793</v>
      </c>
      <c r="J65" s="26">
        <v>63.842975206611584</v>
      </c>
      <c r="K65" s="27">
        <v>22393</v>
      </c>
      <c r="L65" s="26">
        <v>-6.74634572939658</v>
      </c>
      <c r="M65" s="27">
        <v>7182</v>
      </c>
      <c r="N65" s="26">
        <v>-3.1553398058252355</v>
      </c>
      <c r="O65" s="27">
        <v>15206</v>
      </c>
      <c r="P65" s="28">
        <v>-8.215126456208125</v>
      </c>
    </row>
    <row r="66" spans="1:16" ht="13.5">
      <c r="A66" s="1"/>
      <c r="B66" s="14" t="s">
        <v>68</v>
      </c>
      <c r="C66" s="27">
        <v>133118</v>
      </c>
      <c r="D66" s="26">
        <v>-10.429423084686917</v>
      </c>
      <c r="E66" s="27">
        <v>33145</v>
      </c>
      <c r="F66" s="26">
        <v>-21.52057583937112</v>
      </c>
      <c r="G66" s="27">
        <v>53563</v>
      </c>
      <c r="H66" s="26">
        <v>1.710911093388006</v>
      </c>
      <c r="I66" s="27">
        <v>1268</v>
      </c>
      <c r="J66" s="26">
        <v>95.67901234567901</v>
      </c>
      <c r="K66" s="27">
        <v>45142</v>
      </c>
      <c r="L66" s="26">
        <v>-14.945170893469495</v>
      </c>
      <c r="M66" s="27">
        <v>22834</v>
      </c>
      <c r="N66" s="26">
        <v>-15.149938686782363</v>
      </c>
      <c r="O66" s="27">
        <v>22182</v>
      </c>
      <c r="P66" s="28">
        <v>-14.939795996625506</v>
      </c>
    </row>
    <row r="67" spans="1:16" ht="14.25" thickBot="1">
      <c r="A67" s="1"/>
      <c r="B67" s="16" t="s">
        <v>69</v>
      </c>
      <c r="C67" s="38">
        <v>339049</v>
      </c>
      <c r="D67" s="37">
        <v>-12.029236321744847</v>
      </c>
      <c r="E67" s="38">
        <v>142715</v>
      </c>
      <c r="F67" s="37">
        <v>-20.862052712421743</v>
      </c>
      <c r="G67" s="38">
        <v>145803</v>
      </c>
      <c r="H67" s="37">
        <v>-4.093378764158757</v>
      </c>
      <c r="I67" s="38">
        <v>2714</v>
      </c>
      <c r="J67" s="37">
        <v>31.111111111111114</v>
      </c>
      <c r="K67" s="38">
        <v>47817</v>
      </c>
      <c r="L67" s="37">
        <v>-6.200714033504653</v>
      </c>
      <c r="M67" s="38">
        <v>19093</v>
      </c>
      <c r="N67" s="37">
        <v>-15.062947640019573</v>
      </c>
      <c r="O67" s="38">
        <v>28513</v>
      </c>
      <c r="P67" s="39">
        <v>1.0454319937628327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55905511811024" right="0.2755905511811024" top="0.5118110236220472" bottom="0" header="0.31496062992125984" footer="0"/>
  <pageSetup horizontalDpi="600" verticalDpi="600" orientation="portrait" paperSize="9" scale="71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７月分着工新設住宅戸数：利用関係別・都道府県別表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2953</v>
      </c>
      <c r="D6" s="62">
        <f aca="true" t="shared" si="1" ref="D6:D52">IF(OR($V6="",$V53=""),"",IF(AND($V6=0,$V53=0),"0.0",IF(AND($V6&gt;0,$V53=0),"     -   ",IF(AND($V6=0,$V53&gt;0),"  -100.0",$V6/$V53*100-100))))</f>
        <v>-4.741935483870961</v>
      </c>
      <c r="E6" s="63">
        <f aca="true" t="shared" si="2" ref="E6:E52">IF($W6="","",IF($W6=0,0,$W6))</f>
        <v>1042</v>
      </c>
      <c r="F6" s="62">
        <f aca="true" t="shared" si="3" ref="F6:F52">IF(OR($W6="",$W53=""),"",IF(AND($W6=0,$W53=0),"0.0",IF(AND($W6&gt;0,$W53=0),"     -   ",IF(AND($W6=0,$W53&gt;0),"  -100.0",$W6/$W53*100-100))))</f>
        <v>-25.518227305218005</v>
      </c>
      <c r="G6" s="63">
        <f aca="true" t="shared" si="4" ref="G6:G52">IF($X6="","",IF($X6=0,0,$X6))</f>
        <v>1573</v>
      </c>
      <c r="H6" s="62">
        <f aca="true" t="shared" si="5" ref="H6:H52">IF(OR($X6="",$X53=""),"",IF(AND($X6=0,$X53=0),"0.0",IF(AND($X6&gt;0,$X53=0),"     -   ",IF(AND($X6=0,$X53&gt;0),"  -100.0",$X6/$X53*100-100))))</f>
        <v>12.759856630824373</v>
      </c>
      <c r="I6" s="63">
        <f aca="true" t="shared" si="6" ref="I6:I52">IF($Y6="","",IF($Y6=0,0,$Y6))</f>
        <v>20</v>
      </c>
      <c r="J6" s="62">
        <f aca="true" t="shared" si="7" ref="J6:J52">IF(OR($Y6="",$Y53=""),"",IF(AND($Y6=0,$Y53=0),"0.0",IF(AND($Y6&gt;0,$Y53=0),"     -   ",IF(AND($Y6=0,$Y53&gt;0),"  -100.0",$Y6/$Y53*100-100))))</f>
        <v>-25.925925925925924</v>
      </c>
      <c r="K6" s="63">
        <f aca="true" t="shared" si="8" ref="K6:K52">IF($Z6="","",IF($Z6=0,0,$Z6))</f>
        <v>318</v>
      </c>
      <c r="L6" s="62">
        <f aca="true" t="shared" si="9" ref="L6:L52">IF(OR($Z6="",$Z53=""),"",IF(AND($Z6=0,$Z53=0),"0.0",IF(AND($Z6&gt;0,$Z53=0),"     -   ",IF(AND($Z6=0,$Z53&gt;0),"  -100.0",$Z6/$Z53*100-100))))</f>
        <v>13.97849462365592</v>
      </c>
      <c r="M6" s="63">
        <f aca="true" t="shared" si="10" ref="M6:M52">IF($AA6="","",IF($AA6=0,0,$AA6))</f>
        <v>123</v>
      </c>
      <c r="N6" s="62">
        <f aca="true" t="shared" si="11" ref="N6:N52">IF(OR($AA6="",$AA53=""),"",IF(AND($AA6=0,$AA53=0),"0.0",IF(AND($AA6&gt;0,$AA53=0),"     -   ",IF(AND($AA6=0,$AA53&gt;0),"  -100.0",$AA6/$AA53*100-100))))</f>
        <v>-10.869565217391312</v>
      </c>
      <c r="O6" s="63">
        <f aca="true" t="shared" si="12" ref="O6:O52">IF($AB6="","",IF($AB6=0,0,$AB6))</f>
        <v>187</v>
      </c>
      <c r="P6" s="64">
        <f aca="true" t="shared" si="13" ref="P6:P52">IF(OR($AB6="",$AB53=""),"",IF(AND($AB6=0,$AB53=0),"0.0",IF(AND($AB6&gt;0,$AB53=0),"     -   ",IF(AND($AB6=0,$AB53&gt;0),"  -100.0",$AB6/$AB53*100-100))))</f>
        <v>32.624113475177296</v>
      </c>
      <c r="R6" s="1" t="s">
        <v>92</v>
      </c>
      <c r="S6" s="65" t="s">
        <v>142</v>
      </c>
      <c r="T6" s="65" t="s">
        <v>100</v>
      </c>
      <c r="U6" s="65" t="s">
        <v>95</v>
      </c>
      <c r="V6" s="66">
        <v>2953</v>
      </c>
      <c r="W6" s="66">
        <v>1042</v>
      </c>
      <c r="X6" s="66">
        <v>1573</v>
      </c>
      <c r="Y6" s="66">
        <v>20</v>
      </c>
      <c r="Z6" s="66">
        <v>318</v>
      </c>
      <c r="AA6" s="66">
        <v>123</v>
      </c>
      <c r="AB6" s="66">
        <v>187</v>
      </c>
    </row>
    <row r="7" spans="2:28" ht="15.75" customHeight="1">
      <c r="B7" s="12" t="s">
        <v>11</v>
      </c>
      <c r="C7" s="61">
        <f t="shared" si="0"/>
        <v>557</v>
      </c>
      <c r="D7" s="62">
        <f t="shared" si="1"/>
        <v>-10.450160771704176</v>
      </c>
      <c r="E7" s="63">
        <f t="shared" si="2"/>
        <v>306</v>
      </c>
      <c r="F7" s="62">
        <f t="shared" si="3"/>
        <v>-22.92191435768261</v>
      </c>
      <c r="G7" s="63">
        <f t="shared" si="4"/>
        <v>213</v>
      </c>
      <c r="H7" s="62">
        <f t="shared" si="5"/>
        <v>18.33333333333333</v>
      </c>
      <c r="I7" s="63">
        <f t="shared" si="6"/>
        <v>0</v>
      </c>
      <c r="J7" s="62" t="str">
        <f t="shared" si="7"/>
        <v>  -100.0</v>
      </c>
      <c r="K7" s="63">
        <f t="shared" si="8"/>
        <v>38</v>
      </c>
      <c r="L7" s="62">
        <f t="shared" si="9"/>
        <v>-2.564102564102569</v>
      </c>
      <c r="M7" s="63">
        <f t="shared" si="10"/>
        <v>0</v>
      </c>
      <c r="N7" s="62" t="str">
        <f t="shared" si="11"/>
        <v>0.0</v>
      </c>
      <c r="O7" s="63">
        <f t="shared" si="12"/>
        <v>38</v>
      </c>
      <c r="P7" s="64">
        <f t="shared" si="13"/>
        <v>40.74074074074073</v>
      </c>
      <c r="S7" s="65" t="s">
        <v>142</v>
      </c>
      <c r="T7" s="65" t="s">
        <v>100</v>
      </c>
      <c r="U7" s="65" t="s">
        <v>96</v>
      </c>
      <c r="V7" s="67">
        <v>557</v>
      </c>
      <c r="W7" s="67">
        <v>306</v>
      </c>
      <c r="X7" s="67">
        <v>213</v>
      </c>
      <c r="Y7" s="67">
        <v>0</v>
      </c>
      <c r="Z7" s="67">
        <v>38</v>
      </c>
      <c r="AA7" s="67">
        <v>0</v>
      </c>
      <c r="AB7" s="67">
        <v>38</v>
      </c>
    </row>
    <row r="8" spans="2:28" ht="15.75" customHeight="1">
      <c r="B8" s="12" t="s">
        <v>12</v>
      </c>
      <c r="C8" s="61">
        <f t="shared" si="0"/>
        <v>647</v>
      </c>
      <c r="D8" s="62">
        <f t="shared" si="1"/>
        <v>-23.971797884841365</v>
      </c>
      <c r="E8" s="63">
        <f t="shared" si="2"/>
        <v>401</v>
      </c>
      <c r="F8" s="62">
        <f t="shared" si="3"/>
        <v>-11.674008810572687</v>
      </c>
      <c r="G8" s="63">
        <f t="shared" si="4"/>
        <v>223</v>
      </c>
      <c r="H8" s="62">
        <f t="shared" si="5"/>
        <v>-39.402173913043484</v>
      </c>
      <c r="I8" s="63">
        <f t="shared" si="6"/>
        <v>1</v>
      </c>
      <c r="J8" s="62" t="str">
        <f t="shared" si="7"/>
        <v>     -   </v>
      </c>
      <c r="K8" s="63">
        <f t="shared" si="8"/>
        <v>22</v>
      </c>
      <c r="L8" s="62">
        <f t="shared" si="9"/>
        <v>-24.13793103448276</v>
      </c>
      <c r="M8" s="63">
        <f t="shared" si="10"/>
        <v>0</v>
      </c>
      <c r="N8" s="62" t="str">
        <f t="shared" si="11"/>
        <v>0.0</v>
      </c>
      <c r="O8" s="63">
        <f t="shared" si="12"/>
        <v>22</v>
      </c>
      <c r="P8" s="64">
        <f t="shared" si="13"/>
        <v>-24.13793103448276</v>
      </c>
      <c r="S8" s="65" t="s">
        <v>142</v>
      </c>
      <c r="T8" s="65" t="s">
        <v>100</v>
      </c>
      <c r="U8" s="65" t="s">
        <v>94</v>
      </c>
      <c r="V8" s="67">
        <v>647</v>
      </c>
      <c r="W8" s="67">
        <v>401</v>
      </c>
      <c r="X8" s="67">
        <v>223</v>
      </c>
      <c r="Y8" s="67">
        <v>1</v>
      </c>
      <c r="Z8" s="67">
        <v>22</v>
      </c>
      <c r="AA8" s="67">
        <v>0</v>
      </c>
      <c r="AB8" s="67">
        <v>22</v>
      </c>
    </row>
    <row r="9" spans="2:28" ht="15.75" customHeight="1">
      <c r="B9" s="12" t="s">
        <v>13</v>
      </c>
      <c r="C9" s="61">
        <f t="shared" si="0"/>
        <v>2145</v>
      </c>
      <c r="D9" s="62">
        <f t="shared" si="1"/>
        <v>21.254946297343125</v>
      </c>
      <c r="E9" s="63">
        <f t="shared" si="2"/>
        <v>767</v>
      </c>
      <c r="F9" s="62">
        <f t="shared" si="3"/>
        <v>-10.710128055878926</v>
      </c>
      <c r="G9" s="63">
        <f t="shared" si="4"/>
        <v>1106</v>
      </c>
      <c r="H9" s="62">
        <f t="shared" si="5"/>
        <v>60.75581395348837</v>
      </c>
      <c r="I9" s="63">
        <f t="shared" si="6"/>
        <v>2</v>
      </c>
      <c r="J9" s="62">
        <f t="shared" si="7"/>
        <v>-81.81818181818181</v>
      </c>
      <c r="K9" s="63">
        <f t="shared" si="8"/>
        <v>270</v>
      </c>
      <c r="L9" s="62">
        <f t="shared" si="9"/>
        <v>27.962085308056857</v>
      </c>
      <c r="M9" s="63">
        <f t="shared" si="10"/>
        <v>0</v>
      </c>
      <c r="N9" s="62" t="str">
        <f t="shared" si="11"/>
        <v>  -100.0</v>
      </c>
      <c r="O9" s="63">
        <f t="shared" si="12"/>
        <v>269</v>
      </c>
      <c r="P9" s="64">
        <f t="shared" si="13"/>
        <v>32.51231527093597</v>
      </c>
      <c r="S9" s="65" t="s">
        <v>142</v>
      </c>
      <c r="T9" s="65" t="s">
        <v>100</v>
      </c>
      <c r="U9" s="65" t="s">
        <v>97</v>
      </c>
      <c r="V9" s="67">
        <v>2145</v>
      </c>
      <c r="W9" s="67">
        <v>767</v>
      </c>
      <c r="X9" s="67">
        <v>1106</v>
      </c>
      <c r="Y9" s="67">
        <v>2</v>
      </c>
      <c r="Z9" s="67">
        <v>270</v>
      </c>
      <c r="AA9" s="67">
        <v>0</v>
      </c>
      <c r="AB9" s="67">
        <v>269</v>
      </c>
    </row>
    <row r="10" spans="2:28" ht="15.75" customHeight="1">
      <c r="B10" s="12" t="s">
        <v>14</v>
      </c>
      <c r="C10" s="61">
        <f t="shared" si="0"/>
        <v>451</v>
      </c>
      <c r="D10" s="62">
        <f t="shared" si="1"/>
        <v>-6.625258799171846</v>
      </c>
      <c r="E10" s="63">
        <f t="shared" si="2"/>
        <v>276</v>
      </c>
      <c r="F10" s="62">
        <f t="shared" si="3"/>
        <v>-29.230769230769226</v>
      </c>
      <c r="G10" s="63">
        <f t="shared" si="4"/>
        <v>144</v>
      </c>
      <c r="H10" s="62">
        <f t="shared" si="5"/>
        <v>148.27586206896552</v>
      </c>
      <c r="I10" s="63">
        <f t="shared" si="6"/>
        <v>2</v>
      </c>
      <c r="J10" s="62">
        <f t="shared" si="7"/>
        <v>100</v>
      </c>
      <c r="K10" s="63">
        <f t="shared" si="8"/>
        <v>29</v>
      </c>
      <c r="L10" s="62">
        <f t="shared" si="9"/>
        <v>-14.705882352941174</v>
      </c>
      <c r="M10" s="63">
        <f t="shared" si="10"/>
        <v>0</v>
      </c>
      <c r="N10" s="62" t="str">
        <f t="shared" si="11"/>
        <v>0.0</v>
      </c>
      <c r="O10" s="63">
        <f t="shared" si="12"/>
        <v>29</v>
      </c>
      <c r="P10" s="64">
        <f t="shared" si="13"/>
        <v>-14.705882352941174</v>
      </c>
      <c r="S10" s="65" t="s">
        <v>142</v>
      </c>
      <c r="T10" s="65" t="s">
        <v>100</v>
      </c>
      <c r="U10" s="65" t="s">
        <v>98</v>
      </c>
      <c r="V10" s="67">
        <v>451</v>
      </c>
      <c r="W10" s="67">
        <v>276</v>
      </c>
      <c r="X10" s="67">
        <v>144</v>
      </c>
      <c r="Y10" s="67">
        <v>2</v>
      </c>
      <c r="Z10" s="67">
        <v>29</v>
      </c>
      <c r="AA10" s="67">
        <v>0</v>
      </c>
      <c r="AB10" s="67">
        <v>29</v>
      </c>
    </row>
    <row r="11" spans="2:28" ht="15.75" customHeight="1">
      <c r="B11" s="12" t="s">
        <v>15</v>
      </c>
      <c r="C11" s="61">
        <f t="shared" si="0"/>
        <v>364</v>
      </c>
      <c r="D11" s="62">
        <f t="shared" si="1"/>
        <v>-39.933993399339926</v>
      </c>
      <c r="E11" s="63">
        <f t="shared" si="2"/>
        <v>204</v>
      </c>
      <c r="F11" s="62">
        <f t="shared" si="3"/>
        <v>-50</v>
      </c>
      <c r="G11" s="63">
        <f t="shared" si="4"/>
        <v>124</v>
      </c>
      <c r="H11" s="62">
        <f t="shared" si="5"/>
        <v>-15.06849315068493</v>
      </c>
      <c r="I11" s="63">
        <f t="shared" si="6"/>
        <v>1</v>
      </c>
      <c r="J11" s="62">
        <f t="shared" si="7"/>
        <v>-66.66666666666667</v>
      </c>
      <c r="K11" s="63">
        <f t="shared" si="8"/>
        <v>35</v>
      </c>
      <c r="L11" s="62">
        <f t="shared" si="9"/>
        <v>-28.57142857142857</v>
      </c>
      <c r="M11" s="63">
        <f t="shared" si="10"/>
        <v>0</v>
      </c>
      <c r="N11" s="62" t="str">
        <f t="shared" si="11"/>
        <v>0.0</v>
      </c>
      <c r="O11" s="63">
        <f t="shared" si="12"/>
        <v>35</v>
      </c>
      <c r="P11" s="64">
        <f t="shared" si="13"/>
        <v>-28.57142857142857</v>
      </c>
      <c r="S11" s="65" t="s">
        <v>142</v>
      </c>
      <c r="T11" s="65" t="s">
        <v>100</v>
      </c>
      <c r="U11" s="65" t="s">
        <v>99</v>
      </c>
      <c r="V11" s="67">
        <v>364</v>
      </c>
      <c r="W11" s="67">
        <v>204</v>
      </c>
      <c r="X11" s="67">
        <v>124</v>
      </c>
      <c r="Y11" s="67">
        <v>1</v>
      </c>
      <c r="Z11" s="67">
        <v>35</v>
      </c>
      <c r="AA11" s="67">
        <v>0</v>
      </c>
      <c r="AB11" s="67">
        <v>35</v>
      </c>
    </row>
    <row r="12" spans="2:28" ht="15.75" customHeight="1">
      <c r="B12" s="12" t="s">
        <v>16</v>
      </c>
      <c r="C12" s="61">
        <f t="shared" si="0"/>
        <v>1647</v>
      </c>
      <c r="D12" s="62">
        <f t="shared" si="1"/>
        <v>-19.026548672566364</v>
      </c>
      <c r="E12" s="63">
        <f t="shared" si="2"/>
        <v>573</v>
      </c>
      <c r="F12" s="62">
        <f t="shared" si="3"/>
        <v>-29.084158415841586</v>
      </c>
      <c r="G12" s="63">
        <f t="shared" si="4"/>
        <v>898</v>
      </c>
      <c r="H12" s="62">
        <f t="shared" si="5"/>
        <v>-23.962743437764615</v>
      </c>
      <c r="I12" s="63">
        <f t="shared" si="6"/>
        <v>4</v>
      </c>
      <c r="J12" s="62">
        <f t="shared" si="7"/>
        <v>33.333333333333314</v>
      </c>
      <c r="K12" s="63">
        <f t="shared" si="8"/>
        <v>172</v>
      </c>
      <c r="L12" s="62">
        <f t="shared" si="9"/>
        <v>309.5238095238095</v>
      </c>
      <c r="M12" s="63">
        <f t="shared" si="10"/>
        <v>122</v>
      </c>
      <c r="N12" s="62" t="str">
        <f t="shared" si="11"/>
        <v>     -   </v>
      </c>
      <c r="O12" s="63">
        <f t="shared" si="12"/>
        <v>50</v>
      </c>
      <c r="P12" s="64">
        <f t="shared" si="13"/>
        <v>19.04761904761905</v>
      </c>
      <c r="S12" s="65" t="s">
        <v>142</v>
      </c>
      <c r="T12" s="65" t="s">
        <v>100</v>
      </c>
      <c r="U12" s="65" t="s">
        <v>100</v>
      </c>
      <c r="V12" s="67">
        <v>1647</v>
      </c>
      <c r="W12" s="67">
        <v>573</v>
      </c>
      <c r="X12" s="67">
        <v>898</v>
      </c>
      <c r="Y12" s="67">
        <v>4</v>
      </c>
      <c r="Z12" s="67">
        <v>172</v>
      </c>
      <c r="AA12" s="67">
        <v>122</v>
      </c>
      <c r="AB12" s="67">
        <v>50</v>
      </c>
    </row>
    <row r="13" spans="2:28" ht="15.75" customHeight="1">
      <c r="B13" s="12" t="s">
        <v>17</v>
      </c>
      <c r="C13" s="61">
        <f t="shared" si="0"/>
        <v>1978</v>
      </c>
      <c r="D13" s="62">
        <f t="shared" si="1"/>
        <v>-9.432234432234438</v>
      </c>
      <c r="E13" s="63">
        <f t="shared" si="2"/>
        <v>761</v>
      </c>
      <c r="F13" s="62">
        <f t="shared" si="3"/>
        <v>-22.108495394063453</v>
      </c>
      <c r="G13" s="63">
        <f t="shared" si="4"/>
        <v>857</v>
      </c>
      <c r="H13" s="62">
        <f t="shared" si="5"/>
        <v>18.370165745856355</v>
      </c>
      <c r="I13" s="63">
        <f t="shared" si="6"/>
        <v>1</v>
      </c>
      <c r="J13" s="62">
        <f t="shared" si="7"/>
        <v>-87.5</v>
      </c>
      <c r="K13" s="63">
        <f t="shared" si="8"/>
        <v>359</v>
      </c>
      <c r="L13" s="62">
        <f t="shared" si="9"/>
        <v>-24.421052631578945</v>
      </c>
      <c r="M13" s="63">
        <f t="shared" si="10"/>
        <v>149</v>
      </c>
      <c r="N13" s="62">
        <f t="shared" si="11"/>
        <v>-53.726708074534166</v>
      </c>
      <c r="O13" s="63">
        <f t="shared" si="12"/>
        <v>210</v>
      </c>
      <c r="P13" s="64">
        <f t="shared" si="13"/>
        <v>37.25490196078431</v>
      </c>
      <c r="S13" s="65" t="s">
        <v>142</v>
      </c>
      <c r="T13" s="65" t="s">
        <v>100</v>
      </c>
      <c r="U13" s="65" t="s">
        <v>101</v>
      </c>
      <c r="V13" s="67">
        <v>1978</v>
      </c>
      <c r="W13" s="67">
        <v>761</v>
      </c>
      <c r="X13" s="67">
        <v>857</v>
      </c>
      <c r="Y13" s="67">
        <v>1</v>
      </c>
      <c r="Z13" s="67">
        <v>359</v>
      </c>
      <c r="AA13" s="67">
        <v>149</v>
      </c>
      <c r="AB13" s="67">
        <v>210</v>
      </c>
    </row>
    <row r="14" spans="2:28" ht="15.75" customHeight="1">
      <c r="B14" s="12" t="s">
        <v>18</v>
      </c>
      <c r="C14" s="61">
        <f t="shared" si="0"/>
        <v>1521</v>
      </c>
      <c r="D14" s="62">
        <f t="shared" si="1"/>
        <v>4.896551724137922</v>
      </c>
      <c r="E14" s="63">
        <f t="shared" si="2"/>
        <v>522</v>
      </c>
      <c r="F14" s="62">
        <f t="shared" si="3"/>
        <v>-27.196652719665266</v>
      </c>
      <c r="G14" s="63">
        <f t="shared" si="4"/>
        <v>573</v>
      </c>
      <c r="H14" s="62">
        <f t="shared" si="5"/>
        <v>29.638009049773757</v>
      </c>
      <c r="I14" s="63">
        <f t="shared" si="6"/>
        <v>43</v>
      </c>
      <c r="J14" s="62" t="str">
        <f t="shared" si="7"/>
        <v>     -   </v>
      </c>
      <c r="K14" s="63">
        <f t="shared" si="8"/>
        <v>383</v>
      </c>
      <c r="L14" s="62">
        <f t="shared" si="9"/>
        <v>31.61512027491409</v>
      </c>
      <c r="M14" s="63">
        <f t="shared" si="10"/>
        <v>192</v>
      </c>
      <c r="N14" s="62">
        <f t="shared" si="11"/>
        <v>200</v>
      </c>
      <c r="O14" s="63">
        <f t="shared" si="12"/>
        <v>191</v>
      </c>
      <c r="P14" s="64">
        <f t="shared" si="13"/>
        <v>-15.859030837004411</v>
      </c>
      <c r="S14" s="65" t="s">
        <v>142</v>
      </c>
      <c r="T14" s="65" t="s">
        <v>100</v>
      </c>
      <c r="U14" s="65" t="s">
        <v>102</v>
      </c>
      <c r="V14" s="67">
        <v>1521</v>
      </c>
      <c r="W14" s="67">
        <v>522</v>
      </c>
      <c r="X14" s="67">
        <v>573</v>
      </c>
      <c r="Y14" s="67">
        <v>43</v>
      </c>
      <c r="Z14" s="67">
        <v>383</v>
      </c>
      <c r="AA14" s="67">
        <v>192</v>
      </c>
      <c r="AB14" s="67">
        <v>191</v>
      </c>
    </row>
    <row r="15" spans="2:28" ht="15.75" customHeight="1">
      <c r="B15" s="12" t="s">
        <v>19</v>
      </c>
      <c r="C15" s="61">
        <f t="shared" si="0"/>
        <v>1029</v>
      </c>
      <c r="D15" s="62">
        <f t="shared" si="1"/>
        <v>-7.547169811320757</v>
      </c>
      <c r="E15" s="63">
        <f t="shared" si="2"/>
        <v>505</v>
      </c>
      <c r="F15" s="62">
        <f t="shared" si="3"/>
        <v>-26.917510853835026</v>
      </c>
      <c r="G15" s="63">
        <f t="shared" si="4"/>
        <v>331</v>
      </c>
      <c r="H15" s="62">
        <f t="shared" si="5"/>
        <v>30.314960629921245</v>
      </c>
      <c r="I15" s="63">
        <f t="shared" si="6"/>
        <v>0</v>
      </c>
      <c r="J15" s="62" t="str">
        <f t="shared" si="7"/>
        <v>0.0</v>
      </c>
      <c r="K15" s="63">
        <f t="shared" si="8"/>
        <v>193</v>
      </c>
      <c r="L15" s="62">
        <f t="shared" si="9"/>
        <v>14.88095238095238</v>
      </c>
      <c r="M15" s="63">
        <f t="shared" si="10"/>
        <v>0</v>
      </c>
      <c r="N15" s="62" t="str">
        <f t="shared" si="11"/>
        <v>0.0</v>
      </c>
      <c r="O15" s="63">
        <f t="shared" si="12"/>
        <v>193</v>
      </c>
      <c r="P15" s="64">
        <f t="shared" si="13"/>
        <v>14.88095238095238</v>
      </c>
      <c r="S15" s="65" t="s">
        <v>142</v>
      </c>
      <c r="T15" s="65" t="s">
        <v>100</v>
      </c>
      <c r="U15" s="65" t="s">
        <v>103</v>
      </c>
      <c r="V15" s="67">
        <v>1029</v>
      </c>
      <c r="W15" s="67">
        <v>505</v>
      </c>
      <c r="X15" s="67">
        <v>331</v>
      </c>
      <c r="Y15" s="67">
        <v>0</v>
      </c>
      <c r="Z15" s="67">
        <v>193</v>
      </c>
      <c r="AA15" s="67">
        <v>0</v>
      </c>
      <c r="AB15" s="67">
        <v>193</v>
      </c>
    </row>
    <row r="16" spans="2:28" ht="15.75" customHeight="1">
      <c r="B16" s="12" t="s">
        <v>20</v>
      </c>
      <c r="C16" s="61">
        <f t="shared" si="0"/>
        <v>4745</v>
      </c>
      <c r="D16" s="62">
        <f t="shared" si="1"/>
        <v>-16.841920785138456</v>
      </c>
      <c r="E16" s="63">
        <f t="shared" si="2"/>
        <v>1352</v>
      </c>
      <c r="F16" s="62">
        <f t="shared" si="3"/>
        <v>-22.875071306332003</v>
      </c>
      <c r="G16" s="63">
        <f t="shared" si="4"/>
        <v>1591</v>
      </c>
      <c r="H16" s="62">
        <f t="shared" si="5"/>
        <v>-22.766990291262132</v>
      </c>
      <c r="I16" s="63">
        <f t="shared" si="6"/>
        <v>114</v>
      </c>
      <c r="J16" s="62">
        <f t="shared" si="7"/>
        <v>3700</v>
      </c>
      <c r="K16" s="63">
        <f t="shared" si="8"/>
        <v>1688</v>
      </c>
      <c r="L16" s="62">
        <f t="shared" si="9"/>
        <v>-10.687830687830697</v>
      </c>
      <c r="M16" s="63">
        <f t="shared" si="10"/>
        <v>583</v>
      </c>
      <c r="N16" s="62">
        <f t="shared" si="11"/>
        <v>-7.017543859649123</v>
      </c>
      <c r="O16" s="63">
        <f t="shared" si="12"/>
        <v>1097</v>
      </c>
      <c r="P16" s="64">
        <f t="shared" si="13"/>
        <v>-13.005551149881043</v>
      </c>
      <c r="S16" s="65" t="s">
        <v>142</v>
      </c>
      <c r="T16" s="65" t="s">
        <v>100</v>
      </c>
      <c r="U16" s="65" t="s">
        <v>104</v>
      </c>
      <c r="V16" s="67">
        <v>4745</v>
      </c>
      <c r="W16" s="67">
        <v>1352</v>
      </c>
      <c r="X16" s="67">
        <v>1591</v>
      </c>
      <c r="Y16" s="67">
        <v>114</v>
      </c>
      <c r="Z16" s="67">
        <v>1688</v>
      </c>
      <c r="AA16" s="67">
        <v>583</v>
      </c>
      <c r="AB16" s="67">
        <v>1097</v>
      </c>
    </row>
    <row r="17" spans="2:28" ht="15.75" customHeight="1">
      <c r="B17" s="12" t="s">
        <v>21</v>
      </c>
      <c r="C17" s="61">
        <f t="shared" si="0"/>
        <v>3984</v>
      </c>
      <c r="D17" s="62">
        <f t="shared" si="1"/>
        <v>-10.812625923438546</v>
      </c>
      <c r="E17" s="63">
        <f t="shared" si="2"/>
        <v>1053</v>
      </c>
      <c r="F17" s="62">
        <f t="shared" si="3"/>
        <v>-22.057735011102892</v>
      </c>
      <c r="G17" s="63">
        <f t="shared" si="4"/>
        <v>1175</v>
      </c>
      <c r="H17" s="62">
        <f t="shared" si="5"/>
        <v>-31.92352259559675</v>
      </c>
      <c r="I17" s="63">
        <f t="shared" si="6"/>
        <v>2</v>
      </c>
      <c r="J17" s="62">
        <f t="shared" si="7"/>
        <v>-90</v>
      </c>
      <c r="K17" s="63">
        <f t="shared" si="8"/>
        <v>1754</v>
      </c>
      <c r="L17" s="62">
        <f t="shared" si="9"/>
        <v>28.029197080291965</v>
      </c>
      <c r="M17" s="63">
        <f t="shared" si="10"/>
        <v>742</v>
      </c>
      <c r="N17" s="62">
        <f t="shared" si="11"/>
        <v>41.06463878326997</v>
      </c>
      <c r="O17" s="63">
        <f t="shared" si="12"/>
        <v>1002</v>
      </c>
      <c r="P17" s="64">
        <f t="shared" si="13"/>
        <v>21.1608222490931</v>
      </c>
      <c r="S17" s="65" t="s">
        <v>142</v>
      </c>
      <c r="T17" s="65" t="s">
        <v>100</v>
      </c>
      <c r="U17" s="65" t="s">
        <v>105</v>
      </c>
      <c r="V17" s="67">
        <v>3984</v>
      </c>
      <c r="W17" s="67">
        <v>1053</v>
      </c>
      <c r="X17" s="67">
        <v>1175</v>
      </c>
      <c r="Y17" s="67">
        <v>2</v>
      </c>
      <c r="Z17" s="67">
        <v>1754</v>
      </c>
      <c r="AA17" s="67">
        <v>742</v>
      </c>
      <c r="AB17" s="67">
        <v>1002</v>
      </c>
    </row>
    <row r="18" spans="2:28" ht="15.75" customHeight="1">
      <c r="B18" s="12" t="s">
        <v>22</v>
      </c>
      <c r="C18" s="61">
        <f t="shared" si="0"/>
        <v>11448</v>
      </c>
      <c r="D18" s="62">
        <f t="shared" si="1"/>
        <v>-1.4632466861766176</v>
      </c>
      <c r="E18" s="63">
        <f t="shared" si="2"/>
        <v>1601</v>
      </c>
      <c r="F18" s="62">
        <f t="shared" si="3"/>
        <v>-18.44116148751911</v>
      </c>
      <c r="G18" s="63">
        <f t="shared" si="4"/>
        <v>4957</v>
      </c>
      <c r="H18" s="62">
        <f t="shared" si="5"/>
        <v>3.2063293774724</v>
      </c>
      <c r="I18" s="63">
        <f t="shared" si="6"/>
        <v>407</v>
      </c>
      <c r="J18" s="62">
        <f t="shared" si="7"/>
        <v>40.34482758620689</v>
      </c>
      <c r="K18" s="63">
        <f t="shared" si="8"/>
        <v>4483</v>
      </c>
      <c r="L18" s="62">
        <f t="shared" si="9"/>
        <v>-1.7316966242875935</v>
      </c>
      <c r="M18" s="63">
        <f t="shared" si="10"/>
        <v>2544</v>
      </c>
      <c r="N18" s="62">
        <f t="shared" si="11"/>
        <v>-7.892831281679946</v>
      </c>
      <c r="O18" s="63">
        <f t="shared" si="12"/>
        <v>1910</v>
      </c>
      <c r="P18" s="64">
        <f t="shared" si="13"/>
        <v>7.7878103837471855</v>
      </c>
      <c r="S18" s="65" t="s">
        <v>142</v>
      </c>
      <c r="T18" s="65" t="s">
        <v>100</v>
      </c>
      <c r="U18" s="65" t="s">
        <v>106</v>
      </c>
      <c r="V18" s="67">
        <v>11448</v>
      </c>
      <c r="W18" s="67">
        <v>1601</v>
      </c>
      <c r="X18" s="67">
        <v>4957</v>
      </c>
      <c r="Y18" s="67">
        <v>407</v>
      </c>
      <c r="Z18" s="67">
        <v>4483</v>
      </c>
      <c r="AA18" s="67">
        <v>2544</v>
      </c>
      <c r="AB18" s="67">
        <v>1910</v>
      </c>
    </row>
    <row r="19" spans="2:28" ht="15.75" customHeight="1">
      <c r="B19" s="12" t="s">
        <v>23</v>
      </c>
      <c r="C19" s="61">
        <f t="shared" si="0"/>
        <v>5210</v>
      </c>
      <c r="D19" s="62">
        <f t="shared" si="1"/>
        <v>-16.426050689765802</v>
      </c>
      <c r="E19" s="63">
        <f t="shared" si="2"/>
        <v>1075</v>
      </c>
      <c r="F19" s="62">
        <f t="shared" si="3"/>
        <v>-34.451219512195124</v>
      </c>
      <c r="G19" s="63">
        <f t="shared" si="4"/>
        <v>2034</v>
      </c>
      <c r="H19" s="62">
        <f t="shared" si="5"/>
        <v>-21.94934765924789</v>
      </c>
      <c r="I19" s="63">
        <f t="shared" si="6"/>
        <v>1</v>
      </c>
      <c r="J19" s="62" t="str">
        <f t="shared" si="7"/>
        <v>     -   </v>
      </c>
      <c r="K19" s="63">
        <f t="shared" si="8"/>
        <v>2100</v>
      </c>
      <c r="L19" s="62">
        <f t="shared" si="9"/>
        <v>5.633802816901408</v>
      </c>
      <c r="M19" s="63">
        <f t="shared" si="10"/>
        <v>828</v>
      </c>
      <c r="N19" s="62">
        <f t="shared" si="11"/>
        <v>37.54152823920265</v>
      </c>
      <c r="O19" s="63">
        <f t="shared" si="12"/>
        <v>1185</v>
      </c>
      <c r="P19" s="64">
        <f t="shared" si="13"/>
        <v>-13.250366032210835</v>
      </c>
      <c r="S19" s="65" t="s">
        <v>142</v>
      </c>
      <c r="T19" s="65" t="s">
        <v>100</v>
      </c>
      <c r="U19" s="65" t="s">
        <v>107</v>
      </c>
      <c r="V19" s="67">
        <v>5210</v>
      </c>
      <c r="W19" s="67">
        <v>1075</v>
      </c>
      <c r="X19" s="67">
        <v>2034</v>
      </c>
      <c r="Y19" s="67">
        <v>1</v>
      </c>
      <c r="Z19" s="67">
        <v>2100</v>
      </c>
      <c r="AA19" s="67">
        <v>828</v>
      </c>
      <c r="AB19" s="67">
        <v>1185</v>
      </c>
    </row>
    <row r="20" spans="2:28" ht="15.75" customHeight="1">
      <c r="B20" s="12" t="s">
        <v>24</v>
      </c>
      <c r="C20" s="61">
        <f t="shared" si="0"/>
        <v>1242</v>
      </c>
      <c r="D20" s="62">
        <f t="shared" si="1"/>
        <v>17.61363636363636</v>
      </c>
      <c r="E20" s="63">
        <f t="shared" si="2"/>
        <v>679</v>
      </c>
      <c r="F20" s="62">
        <f t="shared" si="3"/>
        <v>1.0416666666666714</v>
      </c>
      <c r="G20" s="63">
        <f t="shared" si="4"/>
        <v>392</v>
      </c>
      <c r="H20" s="62">
        <f t="shared" si="5"/>
        <v>18.787878787878796</v>
      </c>
      <c r="I20" s="63">
        <f t="shared" si="6"/>
        <v>6</v>
      </c>
      <c r="J20" s="62">
        <f t="shared" si="7"/>
        <v>200</v>
      </c>
      <c r="K20" s="63">
        <f t="shared" si="8"/>
        <v>165</v>
      </c>
      <c r="L20" s="62">
        <f t="shared" si="9"/>
        <v>217.30769230769226</v>
      </c>
      <c r="M20" s="63">
        <f t="shared" si="10"/>
        <v>123</v>
      </c>
      <c r="N20" s="62" t="str">
        <f t="shared" si="11"/>
        <v>     -   </v>
      </c>
      <c r="O20" s="63">
        <f t="shared" si="12"/>
        <v>42</v>
      </c>
      <c r="P20" s="64">
        <f t="shared" si="13"/>
        <v>-19.230769230769226</v>
      </c>
      <c r="S20" s="65" t="s">
        <v>142</v>
      </c>
      <c r="T20" s="65" t="s">
        <v>100</v>
      </c>
      <c r="U20" s="65" t="s">
        <v>108</v>
      </c>
      <c r="V20" s="67">
        <v>1242</v>
      </c>
      <c r="W20" s="67">
        <v>679</v>
      </c>
      <c r="X20" s="67">
        <v>392</v>
      </c>
      <c r="Y20" s="67">
        <v>6</v>
      </c>
      <c r="Z20" s="67">
        <v>165</v>
      </c>
      <c r="AA20" s="67">
        <v>123</v>
      </c>
      <c r="AB20" s="67">
        <v>42</v>
      </c>
    </row>
    <row r="21" spans="2:28" ht="15.75" customHeight="1">
      <c r="B21" s="12" t="s">
        <v>25</v>
      </c>
      <c r="C21" s="61">
        <f t="shared" si="0"/>
        <v>637</v>
      </c>
      <c r="D21" s="62">
        <f t="shared" si="1"/>
        <v>45.4337899543379</v>
      </c>
      <c r="E21" s="63">
        <f t="shared" si="2"/>
        <v>348</v>
      </c>
      <c r="F21" s="62">
        <f t="shared" si="3"/>
        <v>17.171717171717177</v>
      </c>
      <c r="G21" s="63">
        <f t="shared" si="4"/>
        <v>141</v>
      </c>
      <c r="H21" s="62">
        <f t="shared" si="5"/>
        <v>11.023622047244103</v>
      </c>
      <c r="I21" s="63">
        <f t="shared" si="6"/>
        <v>11</v>
      </c>
      <c r="J21" s="62">
        <f t="shared" si="7"/>
        <v>1000</v>
      </c>
      <c r="K21" s="63">
        <f t="shared" si="8"/>
        <v>137</v>
      </c>
      <c r="L21" s="62">
        <f t="shared" si="9"/>
        <v>953.8461538461538</v>
      </c>
      <c r="M21" s="63">
        <f t="shared" si="10"/>
        <v>109</v>
      </c>
      <c r="N21" s="62" t="str">
        <f t="shared" si="11"/>
        <v>     -   </v>
      </c>
      <c r="O21" s="63">
        <f t="shared" si="12"/>
        <v>28</v>
      </c>
      <c r="P21" s="64">
        <f t="shared" si="13"/>
        <v>115.38461538461539</v>
      </c>
      <c r="S21" s="65" t="s">
        <v>142</v>
      </c>
      <c r="T21" s="65" t="s">
        <v>100</v>
      </c>
      <c r="U21" s="65" t="s">
        <v>109</v>
      </c>
      <c r="V21" s="67">
        <v>637</v>
      </c>
      <c r="W21" s="67">
        <v>348</v>
      </c>
      <c r="X21" s="67">
        <v>141</v>
      </c>
      <c r="Y21" s="67">
        <v>11</v>
      </c>
      <c r="Z21" s="67">
        <v>137</v>
      </c>
      <c r="AA21" s="67">
        <v>109</v>
      </c>
      <c r="AB21" s="67">
        <v>28</v>
      </c>
    </row>
    <row r="22" spans="2:28" ht="15.75" customHeight="1">
      <c r="B22" s="12" t="s">
        <v>26</v>
      </c>
      <c r="C22" s="61">
        <f t="shared" si="0"/>
        <v>705</v>
      </c>
      <c r="D22" s="62">
        <f t="shared" si="1"/>
        <v>3.676470588235304</v>
      </c>
      <c r="E22" s="63">
        <f t="shared" si="2"/>
        <v>296</v>
      </c>
      <c r="F22" s="62">
        <f t="shared" si="3"/>
        <v>-33.48314606741573</v>
      </c>
      <c r="G22" s="63">
        <f t="shared" si="4"/>
        <v>170</v>
      </c>
      <c r="H22" s="62">
        <f t="shared" si="5"/>
        <v>-14.572864321608037</v>
      </c>
      <c r="I22" s="63">
        <f t="shared" si="6"/>
        <v>0</v>
      </c>
      <c r="J22" s="62" t="str">
        <f t="shared" si="7"/>
        <v>0.0</v>
      </c>
      <c r="K22" s="63">
        <f t="shared" si="8"/>
        <v>239</v>
      </c>
      <c r="L22" s="62">
        <f t="shared" si="9"/>
        <v>563.8888888888889</v>
      </c>
      <c r="M22" s="63">
        <f t="shared" si="10"/>
        <v>186</v>
      </c>
      <c r="N22" s="62" t="str">
        <f t="shared" si="11"/>
        <v>     -   </v>
      </c>
      <c r="O22" s="63">
        <f t="shared" si="12"/>
        <v>53</v>
      </c>
      <c r="P22" s="64">
        <f t="shared" si="13"/>
        <v>47.22222222222223</v>
      </c>
      <c r="S22" s="65" t="s">
        <v>142</v>
      </c>
      <c r="T22" s="65" t="s">
        <v>100</v>
      </c>
      <c r="U22" s="65" t="s">
        <v>110</v>
      </c>
      <c r="V22" s="67">
        <v>705</v>
      </c>
      <c r="W22" s="67">
        <v>296</v>
      </c>
      <c r="X22" s="67">
        <v>170</v>
      </c>
      <c r="Y22" s="67">
        <v>0</v>
      </c>
      <c r="Z22" s="67">
        <v>239</v>
      </c>
      <c r="AA22" s="67">
        <v>186</v>
      </c>
      <c r="AB22" s="67">
        <v>53</v>
      </c>
    </row>
    <row r="23" spans="2:28" ht="15.75" customHeight="1">
      <c r="B23" s="12" t="s">
        <v>27</v>
      </c>
      <c r="C23" s="61">
        <f t="shared" si="0"/>
        <v>324</v>
      </c>
      <c r="D23" s="62">
        <f t="shared" si="1"/>
        <v>16.546762589928065</v>
      </c>
      <c r="E23" s="63">
        <f t="shared" si="2"/>
        <v>181</v>
      </c>
      <c r="F23" s="62">
        <f t="shared" si="3"/>
        <v>-21.98275862068965</v>
      </c>
      <c r="G23" s="63">
        <f t="shared" si="4"/>
        <v>108</v>
      </c>
      <c r="H23" s="62">
        <f t="shared" si="5"/>
        <v>390.90909090909093</v>
      </c>
      <c r="I23" s="63">
        <f t="shared" si="6"/>
        <v>1</v>
      </c>
      <c r="J23" s="62" t="str">
        <f t="shared" si="7"/>
        <v>     -   </v>
      </c>
      <c r="K23" s="63">
        <f t="shared" si="8"/>
        <v>34</v>
      </c>
      <c r="L23" s="62">
        <f t="shared" si="9"/>
        <v>41.666666666666686</v>
      </c>
      <c r="M23" s="63">
        <f t="shared" si="10"/>
        <v>0</v>
      </c>
      <c r="N23" s="62" t="str">
        <f t="shared" si="11"/>
        <v>0.0</v>
      </c>
      <c r="O23" s="63">
        <f t="shared" si="12"/>
        <v>34</v>
      </c>
      <c r="P23" s="64">
        <f t="shared" si="13"/>
        <v>41.666666666666686</v>
      </c>
      <c r="S23" s="65" t="s">
        <v>142</v>
      </c>
      <c r="T23" s="65" t="s">
        <v>100</v>
      </c>
      <c r="U23" s="65" t="s">
        <v>111</v>
      </c>
      <c r="V23" s="67">
        <v>324</v>
      </c>
      <c r="W23" s="67">
        <v>181</v>
      </c>
      <c r="X23" s="67">
        <v>108</v>
      </c>
      <c r="Y23" s="67">
        <v>1</v>
      </c>
      <c r="Z23" s="67">
        <v>34</v>
      </c>
      <c r="AA23" s="67">
        <v>0</v>
      </c>
      <c r="AB23" s="67">
        <v>34</v>
      </c>
    </row>
    <row r="24" spans="2:28" ht="15.75" customHeight="1">
      <c r="B24" s="12" t="s">
        <v>28</v>
      </c>
      <c r="C24" s="61">
        <f t="shared" si="0"/>
        <v>288</v>
      </c>
      <c r="D24" s="62">
        <f t="shared" si="1"/>
        <v>-19.777158774373262</v>
      </c>
      <c r="E24" s="63">
        <f t="shared" si="2"/>
        <v>200</v>
      </c>
      <c r="F24" s="62">
        <f t="shared" si="3"/>
        <v>-23.664122137404576</v>
      </c>
      <c r="G24" s="63">
        <f t="shared" si="4"/>
        <v>50</v>
      </c>
      <c r="H24" s="62">
        <f t="shared" si="5"/>
        <v>-32.432432432432435</v>
      </c>
      <c r="I24" s="63">
        <f t="shared" si="6"/>
        <v>0</v>
      </c>
      <c r="J24" s="62" t="str">
        <f t="shared" si="7"/>
        <v>0.0</v>
      </c>
      <c r="K24" s="63">
        <f t="shared" si="8"/>
        <v>38</v>
      </c>
      <c r="L24" s="62">
        <f t="shared" si="9"/>
        <v>65.21739130434781</v>
      </c>
      <c r="M24" s="63">
        <f t="shared" si="10"/>
        <v>0</v>
      </c>
      <c r="N24" s="62" t="str">
        <f t="shared" si="11"/>
        <v>0.0</v>
      </c>
      <c r="O24" s="63">
        <f t="shared" si="12"/>
        <v>38</v>
      </c>
      <c r="P24" s="64">
        <f t="shared" si="13"/>
        <v>65.21739130434781</v>
      </c>
      <c r="S24" s="65" t="s">
        <v>142</v>
      </c>
      <c r="T24" s="65" t="s">
        <v>100</v>
      </c>
      <c r="U24" s="65" t="s">
        <v>112</v>
      </c>
      <c r="V24" s="67">
        <v>288</v>
      </c>
      <c r="W24" s="67">
        <v>200</v>
      </c>
      <c r="X24" s="67">
        <v>50</v>
      </c>
      <c r="Y24" s="67">
        <v>0</v>
      </c>
      <c r="Z24" s="67">
        <v>38</v>
      </c>
      <c r="AA24" s="67">
        <v>0</v>
      </c>
      <c r="AB24" s="67">
        <v>38</v>
      </c>
    </row>
    <row r="25" spans="2:28" ht="15.75" customHeight="1">
      <c r="B25" s="12" t="s">
        <v>29</v>
      </c>
      <c r="C25" s="61">
        <f t="shared" si="0"/>
        <v>929</v>
      </c>
      <c r="D25" s="62">
        <f t="shared" si="1"/>
        <v>-23.78999179655456</v>
      </c>
      <c r="E25" s="63">
        <f t="shared" si="2"/>
        <v>647</v>
      </c>
      <c r="F25" s="62">
        <f t="shared" si="3"/>
        <v>-21.097560975609753</v>
      </c>
      <c r="G25" s="63">
        <f t="shared" si="4"/>
        <v>211</v>
      </c>
      <c r="H25" s="62">
        <f t="shared" si="5"/>
        <v>-13.877551020408163</v>
      </c>
      <c r="I25" s="63">
        <f t="shared" si="6"/>
        <v>0</v>
      </c>
      <c r="J25" s="62" t="str">
        <f t="shared" si="7"/>
        <v>  -100.0</v>
      </c>
      <c r="K25" s="63">
        <f t="shared" si="8"/>
        <v>71</v>
      </c>
      <c r="L25" s="62">
        <f t="shared" si="9"/>
        <v>-53.59477124183007</v>
      </c>
      <c r="M25" s="63">
        <f t="shared" si="10"/>
        <v>0</v>
      </c>
      <c r="N25" s="62" t="str">
        <f t="shared" si="11"/>
        <v>  -100.0</v>
      </c>
      <c r="O25" s="63">
        <f t="shared" si="12"/>
        <v>71</v>
      </c>
      <c r="P25" s="64">
        <f t="shared" si="13"/>
        <v>0</v>
      </c>
      <c r="S25" s="65" t="s">
        <v>142</v>
      </c>
      <c r="T25" s="65" t="s">
        <v>100</v>
      </c>
      <c r="U25" s="65" t="s">
        <v>113</v>
      </c>
      <c r="V25" s="67">
        <v>929</v>
      </c>
      <c r="W25" s="67">
        <v>647</v>
      </c>
      <c r="X25" s="67">
        <v>211</v>
      </c>
      <c r="Y25" s="67">
        <v>0</v>
      </c>
      <c r="Z25" s="67">
        <v>71</v>
      </c>
      <c r="AA25" s="67">
        <v>0</v>
      </c>
      <c r="AB25" s="67">
        <v>71</v>
      </c>
    </row>
    <row r="26" spans="2:28" ht="15.75" customHeight="1">
      <c r="B26" s="12" t="s">
        <v>30</v>
      </c>
      <c r="C26" s="61">
        <f t="shared" si="0"/>
        <v>867</v>
      </c>
      <c r="D26" s="62">
        <f t="shared" si="1"/>
        <v>-13.902681231380342</v>
      </c>
      <c r="E26" s="63">
        <f t="shared" si="2"/>
        <v>464</v>
      </c>
      <c r="F26" s="62">
        <f t="shared" si="3"/>
        <v>-36.612021857923494</v>
      </c>
      <c r="G26" s="63">
        <f t="shared" si="4"/>
        <v>173</v>
      </c>
      <c r="H26" s="62">
        <f t="shared" si="5"/>
        <v>18.49315068493152</v>
      </c>
      <c r="I26" s="63">
        <f t="shared" si="6"/>
        <v>3</v>
      </c>
      <c r="J26" s="62">
        <f t="shared" si="7"/>
        <v>200</v>
      </c>
      <c r="K26" s="63">
        <f t="shared" si="8"/>
        <v>227</v>
      </c>
      <c r="L26" s="62">
        <f t="shared" si="9"/>
        <v>77.34375</v>
      </c>
      <c r="M26" s="63">
        <f t="shared" si="10"/>
        <v>84</v>
      </c>
      <c r="N26" s="62" t="str">
        <f t="shared" si="11"/>
        <v>     -   </v>
      </c>
      <c r="O26" s="63">
        <f t="shared" si="12"/>
        <v>143</v>
      </c>
      <c r="P26" s="64">
        <f t="shared" si="13"/>
        <v>11.71875</v>
      </c>
      <c r="S26" s="65" t="s">
        <v>142</v>
      </c>
      <c r="T26" s="65" t="s">
        <v>100</v>
      </c>
      <c r="U26" s="65" t="s">
        <v>114</v>
      </c>
      <c r="V26" s="67">
        <v>867</v>
      </c>
      <c r="W26" s="67">
        <v>464</v>
      </c>
      <c r="X26" s="67">
        <v>173</v>
      </c>
      <c r="Y26" s="67">
        <v>3</v>
      </c>
      <c r="Z26" s="67">
        <v>227</v>
      </c>
      <c r="AA26" s="67">
        <v>84</v>
      </c>
      <c r="AB26" s="67">
        <v>143</v>
      </c>
    </row>
    <row r="27" spans="2:28" ht="15.75" customHeight="1">
      <c r="B27" s="12" t="s">
        <v>31</v>
      </c>
      <c r="C27" s="61">
        <f t="shared" si="0"/>
        <v>1793</v>
      </c>
      <c r="D27" s="62">
        <f t="shared" si="1"/>
        <v>-38.02281368821293</v>
      </c>
      <c r="E27" s="63">
        <f t="shared" si="2"/>
        <v>955</v>
      </c>
      <c r="F27" s="62">
        <f t="shared" si="3"/>
        <v>-39.82356647763075</v>
      </c>
      <c r="G27" s="63">
        <f t="shared" si="4"/>
        <v>524</v>
      </c>
      <c r="H27" s="62">
        <f t="shared" si="5"/>
        <v>-31.85955786736021</v>
      </c>
      <c r="I27" s="63">
        <f t="shared" si="6"/>
        <v>8</v>
      </c>
      <c r="J27" s="62">
        <f t="shared" si="7"/>
        <v>-75</v>
      </c>
      <c r="K27" s="63">
        <f t="shared" si="8"/>
        <v>306</v>
      </c>
      <c r="L27" s="62">
        <f t="shared" si="9"/>
        <v>-39.40594059405941</v>
      </c>
      <c r="M27" s="63">
        <f t="shared" si="10"/>
        <v>53</v>
      </c>
      <c r="N27" s="62">
        <f t="shared" si="11"/>
        <v>-77.05627705627705</v>
      </c>
      <c r="O27" s="63">
        <f t="shared" si="12"/>
        <v>253</v>
      </c>
      <c r="P27" s="64">
        <f t="shared" si="13"/>
        <v>-7.6642335766423315</v>
      </c>
      <c r="S27" s="65" t="s">
        <v>142</v>
      </c>
      <c r="T27" s="65" t="s">
        <v>100</v>
      </c>
      <c r="U27" s="65" t="s">
        <v>115</v>
      </c>
      <c r="V27" s="67">
        <v>1793</v>
      </c>
      <c r="W27" s="67">
        <v>955</v>
      </c>
      <c r="X27" s="67">
        <v>524</v>
      </c>
      <c r="Y27" s="67">
        <v>8</v>
      </c>
      <c r="Z27" s="67">
        <v>306</v>
      </c>
      <c r="AA27" s="67">
        <v>53</v>
      </c>
      <c r="AB27" s="67">
        <v>253</v>
      </c>
    </row>
    <row r="28" spans="2:28" ht="15.75" customHeight="1">
      <c r="B28" s="12" t="s">
        <v>32</v>
      </c>
      <c r="C28" s="61">
        <f t="shared" si="0"/>
        <v>4513</v>
      </c>
      <c r="D28" s="62">
        <f t="shared" si="1"/>
        <v>-16.64203915773919</v>
      </c>
      <c r="E28" s="63">
        <f t="shared" si="2"/>
        <v>1592</v>
      </c>
      <c r="F28" s="62">
        <f t="shared" si="3"/>
        <v>-27.139588100686495</v>
      </c>
      <c r="G28" s="63">
        <f t="shared" si="4"/>
        <v>1516</v>
      </c>
      <c r="H28" s="62">
        <f t="shared" si="5"/>
        <v>-17.698154180238873</v>
      </c>
      <c r="I28" s="63">
        <f t="shared" si="6"/>
        <v>8</v>
      </c>
      <c r="J28" s="62">
        <f t="shared" si="7"/>
        <v>-38.46153846153846</v>
      </c>
      <c r="K28" s="63">
        <f t="shared" si="8"/>
        <v>1397</v>
      </c>
      <c r="L28" s="62">
        <f t="shared" si="9"/>
        <v>1.6739446870451218</v>
      </c>
      <c r="M28" s="63">
        <f t="shared" si="10"/>
        <v>594</v>
      </c>
      <c r="N28" s="62">
        <f t="shared" si="11"/>
        <v>100.67567567567565</v>
      </c>
      <c r="O28" s="63">
        <f t="shared" si="12"/>
        <v>803</v>
      </c>
      <c r="P28" s="64">
        <f t="shared" si="13"/>
        <v>-25.51020408163265</v>
      </c>
      <c r="S28" s="65" t="s">
        <v>142</v>
      </c>
      <c r="T28" s="65" t="s">
        <v>100</v>
      </c>
      <c r="U28" s="65" t="s">
        <v>116</v>
      </c>
      <c r="V28" s="67">
        <v>4513</v>
      </c>
      <c r="W28" s="67">
        <v>1592</v>
      </c>
      <c r="X28" s="67">
        <v>1516</v>
      </c>
      <c r="Y28" s="67">
        <v>8</v>
      </c>
      <c r="Z28" s="67">
        <v>1397</v>
      </c>
      <c r="AA28" s="67">
        <v>594</v>
      </c>
      <c r="AB28" s="67">
        <v>803</v>
      </c>
    </row>
    <row r="29" spans="2:28" ht="15.75" customHeight="1">
      <c r="B29" s="12" t="s">
        <v>33</v>
      </c>
      <c r="C29" s="61">
        <f t="shared" si="0"/>
        <v>738</v>
      </c>
      <c r="D29" s="62">
        <f t="shared" si="1"/>
        <v>-17.541899441340775</v>
      </c>
      <c r="E29" s="63">
        <f t="shared" si="2"/>
        <v>416</v>
      </c>
      <c r="F29" s="62">
        <f t="shared" si="3"/>
        <v>-25.581395348837205</v>
      </c>
      <c r="G29" s="63">
        <f t="shared" si="4"/>
        <v>220</v>
      </c>
      <c r="H29" s="62">
        <f t="shared" si="5"/>
        <v>-15.057915057915068</v>
      </c>
      <c r="I29" s="63">
        <f t="shared" si="6"/>
        <v>0</v>
      </c>
      <c r="J29" s="62" t="str">
        <f t="shared" si="7"/>
        <v>  -100.0</v>
      </c>
      <c r="K29" s="63">
        <f t="shared" si="8"/>
        <v>102</v>
      </c>
      <c r="L29" s="62">
        <f t="shared" si="9"/>
        <v>36</v>
      </c>
      <c r="M29" s="63">
        <f t="shared" si="10"/>
        <v>0</v>
      </c>
      <c r="N29" s="62" t="str">
        <f t="shared" si="11"/>
        <v>0.0</v>
      </c>
      <c r="O29" s="63">
        <f t="shared" si="12"/>
        <v>102</v>
      </c>
      <c r="P29" s="64">
        <f t="shared" si="13"/>
        <v>36</v>
      </c>
      <c r="S29" s="65" t="s">
        <v>142</v>
      </c>
      <c r="T29" s="65" t="s">
        <v>100</v>
      </c>
      <c r="U29" s="65" t="s">
        <v>117</v>
      </c>
      <c r="V29" s="67">
        <v>738</v>
      </c>
      <c r="W29" s="67">
        <v>416</v>
      </c>
      <c r="X29" s="67">
        <v>220</v>
      </c>
      <c r="Y29" s="67">
        <v>0</v>
      </c>
      <c r="Z29" s="67">
        <v>102</v>
      </c>
      <c r="AA29" s="67">
        <v>0</v>
      </c>
      <c r="AB29" s="67">
        <v>102</v>
      </c>
    </row>
    <row r="30" spans="2:28" ht="15.75" customHeight="1">
      <c r="B30" s="12" t="s">
        <v>34</v>
      </c>
      <c r="C30" s="61">
        <f t="shared" si="0"/>
        <v>781</v>
      </c>
      <c r="D30" s="62">
        <f t="shared" si="1"/>
        <v>-10.229885057471265</v>
      </c>
      <c r="E30" s="63">
        <f t="shared" si="2"/>
        <v>396</v>
      </c>
      <c r="F30" s="62">
        <f t="shared" si="3"/>
        <v>-22.047244094488192</v>
      </c>
      <c r="G30" s="63">
        <f t="shared" si="4"/>
        <v>270</v>
      </c>
      <c r="H30" s="62">
        <f t="shared" si="5"/>
        <v>9.756097560975618</v>
      </c>
      <c r="I30" s="63">
        <f t="shared" si="6"/>
        <v>1</v>
      </c>
      <c r="J30" s="62">
        <f t="shared" si="7"/>
        <v>0</v>
      </c>
      <c r="K30" s="63">
        <f t="shared" si="8"/>
        <v>114</v>
      </c>
      <c r="L30" s="62">
        <f t="shared" si="9"/>
        <v>-0.8695652173912976</v>
      </c>
      <c r="M30" s="63">
        <f t="shared" si="10"/>
        <v>0</v>
      </c>
      <c r="N30" s="62" t="str">
        <f t="shared" si="11"/>
        <v>0.0</v>
      </c>
      <c r="O30" s="63">
        <f t="shared" si="12"/>
        <v>114</v>
      </c>
      <c r="P30" s="64">
        <f t="shared" si="13"/>
        <v>-0.8695652173912976</v>
      </c>
      <c r="S30" s="65" t="s">
        <v>142</v>
      </c>
      <c r="T30" s="65" t="s">
        <v>100</v>
      </c>
      <c r="U30" s="65" t="s">
        <v>118</v>
      </c>
      <c r="V30" s="67">
        <v>781</v>
      </c>
      <c r="W30" s="67">
        <v>396</v>
      </c>
      <c r="X30" s="67">
        <v>270</v>
      </c>
      <c r="Y30" s="67">
        <v>1</v>
      </c>
      <c r="Z30" s="67">
        <v>114</v>
      </c>
      <c r="AA30" s="67">
        <v>0</v>
      </c>
      <c r="AB30" s="67">
        <v>114</v>
      </c>
    </row>
    <row r="31" spans="2:28" ht="15.75" customHeight="1">
      <c r="B31" s="12" t="s">
        <v>35</v>
      </c>
      <c r="C31" s="61">
        <f t="shared" si="0"/>
        <v>1912</v>
      </c>
      <c r="D31" s="62">
        <f t="shared" si="1"/>
        <v>30.958904109589042</v>
      </c>
      <c r="E31" s="63">
        <f t="shared" si="2"/>
        <v>382</v>
      </c>
      <c r="F31" s="62">
        <f t="shared" si="3"/>
        <v>-21.88139059304703</v>
      </c>
      <c r="G31" s="63">
        <f t="shared" si="4"/>
        <v>837</v>
      </c>
      <c r="H31" s="62">
        <f t="shared" si="5"/>
        <v>45.06065857885616</v>
      </c>
      <c r="I31" s="63">
        <f t="shared" si="6"/>
        <v>0</v>
      </c>
      <c r="J31" s="62" t="str">
        <f t="shared" si="7"/>
        <v>  -100.0</v>
      </c>
      <c r="K31" s="63">
        <f t="shared" si="8"/>
        <v>693</v>
      </c>
      <c r="L31" s="62">
        <f t="shared" si="9"/>
        <v>76.33587786259542</v>
      </c>
      <c r="M31" s="63">
        <f t="shared" si="10"/>
        <v>480</v>
      </c>
      <c r="N31" s="62">
        <f t="shared" si="11"/>
        <v>252.94117647058823</v>
      </c>
      <c r="O31" s="63">
        <f t="shared" si="12"/>
        <v>209</v>
      </c>
      <c r="P31" s="64">
        <f t="shared" si="13"/>
        <v>-18.677042801556425</v>
      </c>
      <c r="S31" s="65" t="s">
        <v>142</v>
      </c>
      <c r="T31" s="65" t="s">
        <v>100</v>
      </c>
      <c r="U31" s="65" t="s">
        <v>119</v>
      </c>
      <c r="V31" s="67">
        <v>1912</v>
      </c>
      <c r="W31" s="67">
        <v>382</v>
      </c>
      <c r="X31" s="67">
        <v>837</v>
      </c>
      <c r="Y31" s="67">
        <v>0</v>
      </c>
      <c r="Z31" s="67">
        <v>693</v>
      </c>
      <c r="AA31" s="67">
        <v>480</v>
      </c>
      <c r="AB31" s="67">
        <v>209</v>
      </c>
    </row>
    <row r="32" spans="2:28" ht="15.75" customHeight="1">
      <c r="B32" s="12" t="s">
        <v>36</v>
      </c>
      <c r="C32" s="61">
        <f t="shared" si="0"/>
        <v>4190</v>
      </c>
      <c r="D32" s="62">
        <f t="shared" si="1"/>
        <v>-29.00711623178583</v>
      </c>
      <c r="E32" s="63">
        <f t="shared" si="2"/>
        <v>744</v>
      </c>
      <c r="F32" s="62">
        <f t="shared" si="3"/>
        <v>-32.30209281164696</v>
      </c>
      <c r="G32" s="63">
        <f t="shared" si="4"/>
        <v>1903</v>
      </c>
      <c r="H32" s="62">
        <f t="shared" si="5"/>
        <v>8.309618668184399</v>
      </c>
      <c r="I32" s="63">
        <f t="shared" si="6"/>
        <v>12</v>
      </c>
      <c r="J32" s="62">
        <f t="shared" si="7"/>
        <v>-14.285714285714292</v>
      </c>
      <c r="K32" s="63">
        <f t="shared" si="8"/>
        <v>1531</v>
      </c>
      <c r="L32" s="62">
        <f t="shared" si="9"/>
        <v>-49.50527704485488</v>
      </c>
      <c r="M32" s="63">
        <f t="shared" si="10"/>
        <v>659</v>
      </c>
      <c r="N32" s="62">
        <f t="shared" si="11"/>
        <v>-65.0397877984085</v>
      </c>
      <c r="O32" s="63">
        <f t="shared" si="12"/>
        <v>870</v>
      </c>
      <c r="P32" s="64">
        <f t="shared" si="13"/>
        <v>-24.149956408020927</v>
      </c>
      <c r="S32" s="65" t="s">
        <v>142</v>
      </c>
      <c r="T32" s="65" t="s">
        <v>100</v>
      </c>
      <c r="U32" s="65" t="s">
        <v>120</v>
      </c>
      <c r="V32" s="67">
        <v>4190</v>
      </c>
      <c r="W32" s="67">
        <v>744</v>
      </c>
      <c r="X32" s="67">
        <v>1903</v>
      </c>
      <c r="Y32" s="67">
        <v>12</v>
      </c>
      <c r="Z32" s="67">
        <v>1531</v>
      </c>
      <c r="AA32" s="67">
        <v>659</v>
      </c>
      <c r="AB32" s="67">
        <v>870</v>
      </c>
    </row>
    <row r="33" spans="2:28" ht="15.75" customHeight="1">
      <c r="B33" s="12" t="s">
        <v>37</v>
      </c>
      <c r="C33" s="61">
        <f t="shared" si="0"/>
        <v>2067</v>
      </c>
      <c r="D33" s="62">
        <f t="shared" si="1"/>
        <v>-33.322580645161295</v>
      </c>
      <c r="E33" s="63">
        <f t="shared" si="2"/>
        <v>753</v>
      </c>
      <c r="F33" s="62">
        <f t="shared" si="3"/>
        <v>-27.6657060518732</v>
      </c>
      <c r="G33" s="63">
        <f t="shared" si="4"/>
        <v>587</v>
      </c>
      <c r="H33" s="62">
        <f t="shared" si="5"/>
        <v>-49.26534140017286</v>
      </c>
      <c r="I33" s="63">
        <f t="shared" si="6"/>
        <v>12</v>
      </c>
      <c r="J33" s="62">
        <f t="shared" si="7"/>
        <v>50</v>
      </c>
      <c r="K33" s="63">
        <f t="shared" si="8"/>
        <v>715</v>
      </c>
      <c r="L33" s="62">
        <f t="shared" si="9"/>
        <v>-20.022371364653253</v>
      </c>
      <c r="M33" s="63">
        <f t="shared" si="10"/>
        <v>245</v>
      </c>
      <c r="N33" s="62">
        <f t="shared" si="11"/>
        <v>-39.35643564356436</v>
      </c>
      <c r="O33" s="63">
        <f t="shared" si="12"/>
        <v>470</v>
      </c>
      <c r="P33" s="64">
        <f t="shared" si="13"/>
        <v>-4.081632653061234</v>
      </c>
      <c r="S33" s="65" t="s">
        <v>142</v>
      </c>
      <c r="T33" s="65" t="s">
        <v>100</v>
      </c>
      <c r="U33" s="65" t="s">
        <v>121</v>
      </c>
      <c r="V33" s="67">
        <v>2067</v>
      </c>
      <c r="W33" s="67">
        <v>753</v>
      </c>
      <c r="X33" s="67">
        <v>587</v>
      </c>
      <c r="Y33" s="67">
        <v>12</v>
      </c>
      <c r="Z33" s="67">
        <v>715</v>
      </c>
      <c r="AA33" s="67">
        <v>245</v>
      </c>
      <c r="AB33" s="67">
        <v>470</v>
      </c>
    </row>
    <row r="34" spans="2:28" ht="15.75" customHeight="1">
      <c r="B34" s="12" t="s">
        <v>38</v>
      </c>
      <c r="C34" s="61">
        <f t="shared" si="0"/>
        <v>511</v>
      </c>
      <c r="D34" s="62">
        <f t="shared" si="1"/>
        <v>-38.35946924004825</v>
      </c>
      <c r="E34" s="63">
        <f t="shared" si="2"/>
        <v>181</v>
      </c>
      <c r="F34" s="62">
        <f t="shared" si="3"/>
        <v>-33.210332103321036</v>
      </c>
      <c r="G34" s="63">
        <f t="shared" si="4"/>
        <v>131</v>
      </c>
      <c r="H34" s="62">
        <f t="shared" si="5"/>
        <v>-66.58163265306122</v>
      </c>
      <c r="I34" s="63">
        <f t="shared" si="6"/>
        <v>0</v>
      </c>
      <c r="J34" s="62" t="str">
        <f t="shared" si="7"/>
        <v>  -100.0</v>
      </c>
      <c r="K34" s="63">
        <f t="shared" si="8"/>
        <v>199</v>
      </c>
      <c r="L34" s="62">
        <f t="shared" si="9"/>
        <v>21.34146341463415</v>
      </c>
      <c r="M34" s="63">
        <f t="shared" si="10"/>
        <v>74</v>
      </c>
      <c r="N34" s="62" t="str">
        <f t="shared" si="11"/>
        <v>     -   </v>
      </c>
      <c r="O34" s="63">
        <f t="shared" si="12"/>
        <v>125</v>
      </c>
      <c r="P34" s="64">
        <f t="shared" si="13"/>
        <v>-23.78048780487805</v>
      </c>
      <c r="S34" s="65" t="s">
        <v>142</v>
      </c>
      <c r="T34" s="65" t="s">
        <v>100</v>
      </c>
      <c r="U34" s="65" t="s">
        <v>122</v>
      </c>
      <c r="V34" s="67">
        <v>511</v>
      </c>
      <c r="W34" s="67">
        <v>181</v>
      </c>
      <c r="X34" s="67">
        <v>131</v>
      </c>
      <c r="Y34" s="67">
        <v>0</v>
      </c>
      <c r="Z34" s="67">
        <v>199</v>
      </c>
      <c r="AA34" s="67">
        <v>74</v>
      </c>
      <c r="AB34" s="67">
        <v>125</v>
      </c>
    </row>
    <row r="35" spans="2:28" ht="15.75" customHeight="1">
      <c r="B35" s="12" t="s">
        <v>39</v>
      </c>
      <c r="C35" s="61">
        <f t="shared" si="0"/>
        <v>577</v>
      </c>
      <c r="D35" s="62">
        <f t="shared" si="1"/>
        <v>25.162689804772228</v>
      </c>
      <c r="E35" s="63">
        <f t="shared" si="2"/>
        <v>211</v>
      </c>
      <c r="F35" s="62">
        <f t="shared" si="3"/>
        <v>-23.27272727272728</v>
      </c>
      <c r="G35" s="63">
        <f t="shared" si="4"/>
        <v>180</v>
      </c>
      <c r="H35" s="62">
        <f t="shared" si="5"/>
        <v>140</v>
      </c>
      <c r="I35" s="63">
        <f t="shared" si="6"/>
        <v>1</v>
      </c>
      <c r="J35" s="62" t="str">
        <f t="shared" si="7"/>
        <v>     -   </v>
      </c>
      <c r="K35" s="63">
        <f t="shared" si="8"/>
        <v>185</v>
      </c>
      <c r="L35" s="62">
        <f t="shared" si="9"/>
        <v>66.66666666666669</v>
      </c>
      <c r="M35" s="63">
        <f t="shared" si="10"/>
        <v>138</v>
      </c>
      <c r="N35" s="62">
        <f t="shared" si="11"/>
        <v>213.63636363636363</v>
      </c>
      <c r="O35" s="63">
        <f t="shared" si="12"/>
        <v>47</v>
      </c>
      <c r="P35" s="64">
        <f t="shared" si="13"/>
        <v>-29.850746268656707</v>
      </c>
      <c r="S35" s="65" t="s">
        <v>142</v>
      </c>
      <c r="T35" s="65" t="s">
        <v>100</v>
      </c>
      <c r="U35" s="65" t="s">
        <v>123</v>
      </c>
      <c r="V35" s="67">
        <v>577</v>
      </c>
      <c r="W35" s="67">
        <v>211</v>
      </c>
      <c r="X35" s="67">
        <v>180</v>
      </c>
      <c r="Y35" s="67">
        <v>1</v>
      </c>
      <c r="Z35" s="67">
        <v>185</v>
      </c>
      <c r="AA35" s="67">
        <v>138</v>
      </c>
      <c r="AB35" s="67">
        <v>47</v>
      </c>
    </row>
    <row r="36" spans="2:28" ht="15.75" customHeight="1">
      <c r="B36" s="12" t="s">
        <v>40</v>
      </c>
      <c r="C36" s="61">
        <f t="shared" si="0"/>
        <v>207</v>
      </c>
      <c r="D36" s="62">
        <f t="shared" si="1"/>
        <v>10.695187165775394</v>
      </c>
      <c r="E36" s="63">
        <f t="shared" si="2"/>
        <v>107</v>
      </c>
      <c r="F36" s="62">
        <f t="shared" si="3"/>
        <v>-16.40625</v>
      </c>
      <c r="G36" s="63">
        <f t="shared" si="4"/>
        <v>89</v>
      </c>
      <c r="H36" s="62">
        <f t="shared" si="5"/>
        <v>61.81818181818181</v>
      </c>
      <c r="I36" s="63">
        <f t="shared" si="6"/>
        <v>1</v>
      </c>
      <c r="J36" s="62" t="str">
        <f t="shared" si="7"/>
        <v>     -   </v>
      </c>
      <c r="K36" s="63">
        <f t="shared" si="8"/>
        <v>10</v>
      </c>
      <c r="L36" s="62">
        <f t="shared" si="9"/>
        <v>150</v>
      </c>
      <c r="M36" s="63">
        <f t="shared" si="10"/>
        <v>0</v>
      </c>
      <c r="N36" s="62" t="str">
        <f t="shared" si="11"/>
        <v>0.0</v>
      </c>
      <c r="O36" s="63">
        <f t="shared" si="12"/>
        <v>10</v>
      </c>
      <c r="P36" s="64">
        <f t="shared" si="13"/>
        <v>150</v>
      </c>
      <c r="S36" s="65" t="s">
        <v>142</v>
      </c>
      <c r="T36" s="65" t="s">
        <v>100</v>
      </c>
      <c r="U36" s="65" t="s">
        <v>124</v>
      </c>
      <c r="V36" s="67">
        <v>207</v>
      </c>
      <c r="W36" s="67">
        <v>107</v>
      </c>
      <c r="X36" s="67">
        <v>89</v>
      </c>
      <c r="Y36" s="67">
        <v>1</v>
      </c>
      <c r="Z36" s="67">
        <v>10</v>
      </c>
      <c r="AA36" s="67">
        <v>0</v>
      </c>
      <c r="AB36" s="67">
        <v>10</v>
      </c>
    </row>
    <row r="37" spans="2:28" ht="15.75" customHeight="1">
      <c r="B37" s="12" t="s">
        <v>41</v>
      </c>
      <c r="C37" s="61">
        <f t="shared" si="0"/>
        <v>222</v>
      </c>
      <c r="D37" s="62">
        <f t="shared" si="1"/>
        <v>-28.387096774193537</v>
      </c>
      <c r="E37" s="63">
        <f t="shared" si="2"/>
        <v>137</v>
      </c>
      <c r="F37" s="62">
        <f t="shared" si="3"/>
        <v>-14.906832298136635</v>
      </c>
      <c r="G37" s="63">
        <f t="shared" si="4"/>
        <v>66</v>
      </c>
      <c r="H37" s="62">
        <f t="shared" si="5"/>
        <v>57.14285714285714</v>
      </c>
      <c r="I37" s="63">
        <f t="shared" si="6"/>
        <v>0</v>
      </c>
      <c r="J37" s="62" t="str">
        <f t="shared" si="7"/>
        <v>  -100.0</v>
      </c>
      <c r="K37" s="63">
        <f t="shared" si="8"/>
        <v>19</v>
      </c>
      <c r="L37" s="62">
        <f t="shared" si="9"/>
        <v>-66.07142857142857</v>
      </c>
      <c r="M37" s="63">
        <f t="shared" si="10"/>
        <v>0</v>
      </c>
      <c r="N37" s="62" t="str">
        <f t="shared" si="11"/>
        <v>  -100.0</v>
      </c>
      <c r="O37" s="63">
        <f t="shared" si="12"/>
        <v>19</v>
      </c>
      <c r="P37" s="64">
        <f t="shared" si="13"/>
        <v>46.15384615384613</v>
      </c>
      <c r="S37" s="65" t="s">
        <v>142</v>
      </c>
      <c r="T37" s="65" t="s">
        <v>100</v>
      </c>
      <c r="U37" s="65" t="s">
        <v>125</v>
      </c>
      <c r="V37" s="67">
        <v>222</v>
      </c>
      <c r="W37" s="67">
        <v>137</v>
      </c>
      <c r="X37" s="67">
        <v>66</v>
      </c>
      <c r="Y37" s="67">
        <v>0</v>
      </c>
      <c r="Z37" s="67">
        <v>19</v>
      </c>
      <c r="AA37" s="67">
        <v>0</v>
      </c>
      <c r="AB37" s="67">
        <v>19</v>
      </c>
    </row>
    <row r="38" spans="2:28" ht="15.75" customHeight="1">
      <c r="B38" s="12" t="s">
        <v>42</v>
      </c>
      <c r="C38" s="61">
        <f t="shared" si="0"/>
        <v>820</v>
      </c>
      <c r="D38" s="62">
        <f t="shared" si="1"/>
        <v>-8.17469204927211</v>
      </c>
      <c r="E38" s="63">
        <f t="shared" si="2"/>
        <v>378</v>
      </c>
      <c r="F38" s="62">
        <f t="shared" si="3"/>
        <v>-28.679245283018872</v>
      </c>
      <c r="G38" s="63">
        <f t="shared" si="4"/>
        <v>346</v>
      </c>
      <c r="H38" s="62">
        <f t="shared" si="5"/>
        <v>37.30158730158729</v>
      </c>
      <c r="I38" s="63">
        <f t="shared" si="6"/>
        <v>0</v>
      </c>
      <c r="J38" s="62" t="str">
        <f t="shared" si="7"/>
        <v>  -100.0</v>
      </c>
      <c r="K38" s="63">
        <f t="shared" si="8"/>
        <v>96</v>
      </c>
      <c r="L38" s="62">
        <f t="shared" si="9"/>
        <v>-10.280373831775705</v>
      </c>
      <c r="M38" s="63">
        <f t="shared" si="10"/>
        <v>0</v>
      </c>
      <c r="N38" s="62" t="str">
        <f t="shared" si="11"/>
        <v>  -100.0</v>
      </c>
      <c r="O38" s="63">
        <f t="shared" si="12"/>
        <v>96</v>
      </c>
      <c r="P38" s="64">
        <f t="shared" si="13"/>
        <v>104.25531914893617</v>
      </c>
      <c r="S38" s="65" t="s">
        <v>142</v>
      </c>
      <c r="T38" s="65" t="s">
        <v>100</v>
      </c>
      <c r="U38" s="65" t="s">
        <v>126</v>
      </c>
      <c r="V38" s="67">
        <v>820</v>
      </c>
      <c r="W38" s="67">
        <v>378</v>
      </c>
      <c r="X38" s="67">
        <v>346</v>
      </c>
      <c r="Y38" s="67">
        <v>0</v>
      </c>
      <c r="Z38" s="67">
        <v>96</v>
      </c>
      <c r="AA38" s="67">
        <v>0</v>
      </c>
      <c r="AB38" s="67">
        <v>96</v>
      </c>
    </row>
    <row r="39" spans="2:28" ht="15.75" customHeight="1">
      <c r="B39" s="12" t="s">
        <v>43</v>
      </c>
      <c r="C39" s="61">
        <f t="shared" si="0"/>
        <v>1205</v>
      </c>
      <c r="D39" s="62">
        <f t="shared" si="1"/>
        <v>-26.74772036474164</v>
      </c>
      <c r="E39" s="63">
        <f t="shared" si="2"/>
        <v>456</v>
      </c>
      <c r="F39" s="62">
        <f t="shared" si="3"/>
        <v>-19.434628975265028</v>
      </c>
      <c r="G39" s="63">
        <f t="shared" si="4"/>
        <v>409</v>
      </c>
      <c r="H39" s="62">
        <f t="shared" si="5"/>
        <v>-26.570915619389595</v>
      </c>
      <c r="I39" s="63">
        <f t="shared" si="6"/>
        <v>1</v>
      </c>
      <c r="J39" s="62">
        <f t="shared" si="7"/>
        <v>0</v>
      </c>
      <c r="K39" s="63">
        <f t="shared" si="8"/>
        <v>339</v>
      </c>
      <c r="L39" s="62">
        <f t="shared" si="9"/>
        <v>-34.932821497120926</v>
      </c>
      <c r="M39" s="63">
        <f t="shared" si="10"/>
        <v>110</v>
      </c>
      <c r="N39" s="62">
        <f t="shared" si="11"/>
        <v>-69.86301369863014</v>
      </c>
      <c r="O39" s="63">
        <f t="shared" si="12"/>
        <v>229</v>
      </c>
      <c r="P39" s="64">
        <f t="shared" si="13"/>
        <v>46.794871794871796</v>
      </c>
      <c r="S39" s="65" t="s">
        <v>142</v>
      </c>
      <c r="T39" s="65" t="s">
        <v>100</v>
      </c>
      <c r="U39" s="65" t="s">
        <v>127</v>
      </c>
      <c r="V39" s="67">
        <v>1205</v>
      </c>
      <c r="W39" s="67">
        <v>456</v>
      </c>
      <c r="X39" s="67">
        <v>409</v>
      </c>
      <c r="Y39" s="67">
        <v>1</v>
      </c>
      <c r="Z39" s="67">
        <v>339</v>
      </c>
      <c r="AA39" s="67">
        <v>110</v>
      </c>
      <c r="AB39" s="67">
        <v>229</v>
      </c>
    </row>
    <row r="40" spans="2:28" ht="15.75" customHeight="1">
      <c r="B40" s="12" t="s">
        <v>44</v>
      </c>
      <c r="C40" s="61">
        <f t="shared" si="0"/>
        <v>627</v>
      </c>
      <c r="D40" s="62">
        <f t="shared" si="1"/>
        <v>-25.534441805225654</v>
      </c>
      <c r="E40" s="63">
        <f t="shared" si="2"/>
        <v>231</v>
      </c>
      <c r="F40" s="62">
        <f t="shared" si="3"/>
        <v>-32.05882352941177</v>
      </c>
      <c r="G40" s="63">
        <f t="shared" si="4"/>
        <v>370</v>
      </c>
      <c r="H40" s="62">
        <f t="shared" si="5"/>
        <v>16.352201257861637</v>
      </c>
      <c r="I40" s="63">
        <f t="shared" si="6"/>
        <v>1</v>
      </c>
      <c r="J40" s="62">
        <f t="shared" si="7"/>
        <v>-50</v>
      </c>
      <c r="K40" s="63">
        <f t="shared" si="8"/>
        <v>25</v>
      </c>
      <c r="L40" s="62">
        <f t="shared" si="9"/>
        <v>-86.26373626373626</v>
      </c>
      <c r="M40" s="63">
        <f t="shared" si="10"/>
        <v>0</v>
      </c>
      <c r="N40" s="62" t="str">
        <f t="shared" si="11"/>
        <v>  -100.0</v>
      </c>
      <c r="O40" s="63">
        <f t="shared" si="12"/>
        <v>25</v>
      </c>
      <c r="P40" s="64">
        <f t="shared" si="13"/>
        <v>-7.407407407407405</v>
      </c>
      <c r="S40" s="65" t="s">
        <v>142</v>
      </c>
      <c r="T40" s="65" t="s">
        <v>100</v>
      </c>
      <c r="U40" s="65" t="s">
        <v>128</v>
      </c>
      <c r="V40" s="67">
        <v>627</v>
      </c>
      <c r="W40" s="67">
        <v>231</v>
      </c>
      <c r="X40" s="67">
        <v>370</v>
      </c>
      <c r="Y40" s="67">
        <v>1</v>
      </c>
      <c r="Z40" s="67">
        <v>25</v>
      </c>
      <c r="AA40" s="67">
        <v>0</v>
      </c>
      <c r="AB40" s="67">
        <v>25</v>
      </c>
    </row>
    <row r="41" spans="2:28" ht="15.75" customHeight="1">
      <c r="B41" s="12" t="s">
        <v>45</v>
      </c>
      <c r="C41" s="61">
        <f t="shared" si="0"/>
        <v>332</v>
      </c>
      <c r="D41" s="62">
        <f t="shared" si="1"/>
        <v>-2.6392961876832857</v>
      </c>
      <c r="E41" s="63">
        <f t="shared" si="2"/>
        <v>161</v>
      </c>
      <c r="F41" s="62">
        <f t="shared" si="3"/>
        <v>-34.016393442622956</v>
      </c>
      <c r="G41" s="63">
        <f t="shared" si="4"/>
        <v>103</v>
      </c>
      <c r="H41" s="62">
        <f t="shared" si="5"/>
        <v>39.18918918918919</v>
      </c>
      <c r="I41" s="63">
        <f t="shared" si="6"/>
        <v>2</v>
      </c>
      <c r="J41" s="62">
        <f t="shared" si="7"/>
        <v>-33.33333333333334</v>
      </c>
      <c r="K41" s="63">
        <f t="shared" si="8"/>
        <v>66</v>
      </c>
      <c r="L41" s="62">
        <f t="shared" si="9"/>
        <v>230</v>
      </c>
      <c r="M41" s="63">
        <f t="shared" si="10"/>
        <v>57</v>
      </c>
      <c r="N41" s="62" t="str">
        <f t="shared" si="11"/>
        <v>     -   </v>
      </c>
      <c r="O41" s="63">
        <f t="shared" si="12"/>
        <v>9</v>
      </c>
      <c r="P41" s="64">
        <f t="shared" si="13"/>
        <v>-55</v>
      </c>
      <c r="S41" s="65" t="s">
        <v>142</v>
      </c>
      <c r="T41" s="65" t="s">
        <v>100</v>
      </c>
      <c r="U41" s="65" t="s">
        <v>129</v>
      </c>
      <c r="V41" s="67">
        <v>332</v>
      </c>
      <c r="W41" s="67">
        <v>161</v>
      </c>
      <c r="X41" s="67">
        <v>103</v>
      </c>
      <c r="Y41" s="67">
        <v>2</v>
      </c>
      <c r="Z41" s="67">
        <v>66</v>
      </c>
      <c r="AA41" s="67">
        <v>57</v>
      </c>
      <c r="AB41" s="67">
        <v>9</v>
      </c>
    </row>
    <row r="42" spans="2:28" ht="15.75" customHeight="1">
      <c r="B42" s="12" t="s">
        <v>46</v>
      </c>
      <c r="C42" s="61">
        <f t="shared" si="0"/>
        <v>497</v>
      </c>
      <c r="D42" s="62">
        <f t="shared" si="1"/>
        <v>-33.10901749663526</v>
      </c>
      <c r="E42" s="63">
        <f t="shared" si="2"/>
        <v>243</v>
      </c>
      <c r="F42" s="62">
        <f t="shared" si="3"/>
        <v>-28.10650887573965</v>
      </c>
      <c r="G42" s="63">
        <f t="shared" si="4"/>
        <v>196</v>
      </c>
      <c r="H42" s="62">
        <f t="shared" si="5"/>
        <v>-31.707317073170728</v>
      </c>
      <c r="I42" s="63">
        <f t="shared" si="6"/>
        <v>0</v>
      </c>
      <c r="J42" s="62" t="str">
        <f t="shared" si="7"/>
        <v>  -100.0</v>
      </c>
      <c r="K42" s="63">
        <f t="shared" si="8"/>
        <v>58</v>
      </c>
      <c r="L42" s="62">
        <f t="shared" si="9"/>
        <v>-50.427350427350426</v>
      </c>
      <c r="M42" s="63">
        <f t="shared" si="10"/>
        <v>36</v>
      </c>
      <c r="N42" s="62">
        <f t="shared" si="11"/>
        <v>-59.55056179775281</v>
      </c>
      <c r="O42" s="63">
        <f t="shared" si="12"/>
        <v>22</v>
      </c>
      <c r="P42" s="64">
        <f t="shared" si="13"/>
        <v>-21.42857142857143</v>
      </c>
      <c r="S42" s="65" t="s">
        <v>142</v>
      </c>
      <c r="T42" s="65" t="s">
        <v>100</v>
      </c>
      <c r="U42" s="65" t="s">
        <v>130</v>
      </c>
      <c r="V42" s="67">
        <v>497</v>
      </c>
      <c r="W42" s="67">
        <v>243</v>
      </c>
      <c r="X42" s="67">
        <v>196</v>
      </c>
      <c r="Y42" s="67">
        <v>0</v>
      </c>
      <c r="Z42" s="67">
        <v>58</v>
      </c>
      <c r="AA42" s="67">
        <v>36</v>
      </c>
      <c r="AB42" s="67">
        <v>22</v>
      </c>
    </row>
    <row r="43" spans="2:28" ht="15.75" customHeight="1">
      <c r="B43" s="12" t="s">
        <v>47</v>
      </c>
      <c r="C43" s="61">
        <f t="shared" si="0"/>
        <v>464</v>
      </c>
      <c r="D43" s="62">
        <f t="shared" si="1"/>
        <v>-45.73099415204679</v>
      </c>
      <c r="E43" s="63">
        <f t="shared" si="2"/>
        <v>250</v>
      </c>
      <c r="F43" s="62">
        <f t="shared" si="3"/>
        <v>-33.155080213903744</v>
      </c>
      <c r="G43" s="63">
        <f t="shared" si="4"/>
        <v>178</v>
      </c>
      <c r="H43" s="62">
        <f t="shared" si="5"/>
        <v>32.8358208955224</v>
      </c>
      <c r="I43" s="63">
        <f t="shared" si="6"/>
        <v>0</v>
      </c>
      <c r="J43" s="62" t="str">
        <f t="shared" si="7"/>
        <v>  -100.0</v>
      </c>
      <c r="K43" s="63">
        <f t="shared" si="8"/>
        <v>36</v>
      </c>
      <c r="L43" s="62">
        <f t="shared" si="9"/>
        <v>-87.00361010830325</v>
      </c>
      <c r="M43" s="63">
        <f t="shared" si="10"/>
        <v>0</v>
      </c>
      <c r="N43" s="62" t="str">
        <f t="shared" si="11"/>
        <v>  -100.0</v>
      </c>
      <c r="O43" s="63">
        <f t="shared" si="12"/>
        <v>36</v>
      </c>
      <c r="P43" s="64">
        <f t="shared" si="13"/>
        <v>-28</v>
      </c>
      <c r="S43" s="65" t="s">
        <v>142</v>
      </c>
      <c r="T43" s="65" t="s">
        <v>100</v>
      </c>
      <c r="U43" s="65" t="s">
        <v>131</v>
      </c>
      <c r="V43" s="67">
        <v>464</v>
      </c>
      <c r="W43" s="67">
        <v>250</v>
      </c>
      <c r="X43" s="67">
        <v>178</v>
      </c>
      <c r="Y43" s="67">
        <v>0</v>
      </c>
      <c r="Z43" s="67">
        <v>36</v>
      </c>
      <c r="AA43" s="67">
        <v>0</v>
      </c>
      <c r="AB43" s="67">
        <v>36</v>
      </c>
    </row>
    <row r="44" spans="2:28" ht="15.75" customHeight="1">
      <c r="B44" s="12" t="s">
        <v>48</v>
      </c>
      <c r="C44" s="61">
        <f t="shared" si="0"/>
        <v>235</v>
      </c>
      <c r="D44" s="62">
        <f t="shared" si="1"/>
        <v>-17.83216783216784</v>
      </c>
      <c r="E44" s="63">
        <f t="shared" si="2"/>
        <v>131</v>
      </c>
      <c r="F44" s="62">
        <f t="shared" si="3"/>
        <v>-17.088607594936718</v>
      </c>
      <c r="G44" s="63">
        <f t="shared" si="4"/>
        <v>84</v>
      </c>
      <c r="H44" s="62">
        <f t="shared" si="5"/>
        <v>75</v>
      </c>
      <c r="I44" s="63">
        <f t="shared" si="6"/>
        <v>0</v>
      </c>
      <c r="J44" s="62" t="str">
        <f t="shared" si="7"/>
        <v>  -100.0</v>
      </c>
      <c r="K44" s="63">
        <f t="shared" si="8"/>
        <v>20</v>
      </c>
      <c r="L44" s="62">
        <f t="shared" si="9"/>
        <v>-71.01449275362319</v>
      </c>
      <c r="M44" s="63">
        <f t="shared" si="10"/>
        <v>0</v>
      </c>
      <c r="N44" s="62" t="str">
        <f t="shared" si="11"/>
        <v>  -100.0</v>
      </c>
      <c r="O44" s="63">
        <f t="shared" si="12"/>
        <v>20</v>
      </c>
      <c r="P44" s="64">
        <f t="shared" si="13"/>
        <v>-4.761904761904773</v>
      </c>
      <c r="S44" s="65" t="s">
        <v>142</v>
      </c>
      <c r="T44" s="65" t="s">
        <v>100</v>
      </c>
      <c r="U44" s="65" t="s">
        <v>132</v>
      </c>
      <c r="V44" s="67">
        <v>235</v>
      </c>
      <c r="W44" s="67">
        <v>131</v>
      </c>
      <c r="X44" s="67">
        <v>84</v>
      </c>
      <c r="Y44" s="67">
        <v>0</v>
      </c>
      <c r="Z44" s="67">
        <v>20</v>
      </c>
      <c r="AA44" s="67">
        <v>0</v>
      </c>
      <c r="AB44" s="67">
        <v>20</v>
      </c>
    </row>
    <row r="45" spans="2:28" ht="15.75" customHeight="1">
      <c r="B45" s="12" t="s">
        <v>49</v>
      </c>
      <c r="C45" s="61">
        <f t="shared" si="0"/>
        <v>2520</v>
      </c>
      <c r="D45" s="62">
        <f t="shared" si="1"/>
        <v>-30.36750483558994</v>
      </c>
      <c r="E45" s="63">
        <f t="shared" si="2"/>
        <v>803</v>
      </c>
      <c r="F45" s="62">
        <f t="shared" si="3"/>
        <v>-15.828092243186589</v>
      </c>
      <c r="G45" s="63">
        <f t="shared" si="4"/>
        <v>1204</v>
      </c>
      <c r="H45" s="62">
        <f t="shared" si="5"/>
        <v>-22.57234726688104</v>
      </c>
      <c r="I45" s="63">
        <f t="shared" si="6"/>
        <v>4</v>
      </c>
      <c r="J45" s="62">
        <f t="shared" si="7"/>
        <v>100</v>
      </c>
      <c r="K45" s="63">
        <f t="shared" si="8"/>
        <v>509</v>
      </c>
      <c r="L45" s="62">
        <f t="shared" si="9"/>
        <v>-54.061371841155236</v>
      </c>
      <c r="M45" s="63">
        <f t="shared" si="10"/>
        <v>155</v>
      </c>
      <c r="N45" s="62">
        <f t="shared" si="11"/>
        <v>-79.89623865110246</v>
      </c>
      <c r="O45" s="63">
        <f t="shared" si="12"/>
        <v>354</v>
      </c>
      <c r="P45" s="64">
        <f t="shared" si="13"/>
        <v>5.044510385756681</v>
      </c>
      <c r="S45" s="65" t="s">
        <v>142</v>
      </c>
      <c r="T45" s="65" t="s">
        <v>100</v>
      </c>
      <c r="U45" s="65" t="s">
        <v>133</v>
      </c>
      <c r="V45" s="67">
        <v>2520</v>
      </c>
      <c r="W45" s="67">
        <v>803</v>
      </c>
      <c r="X45" s="67">
        <v>1204</v>
      </c>
      <c r="Y45" s="67">
        <v>4</v>
      </c>
      <c r="Z45" s="67">
        <v>509</v>
      </c>
      <c r="AA45" s="67">
        <v>155</v>
      </c>
      <c r="AB45" s="67">
        <v>354</v>
      </c>
    </row>
    <row r="46" spans="2:28" ht="15.75" customHeight="1">
      <c r="B46" s="12" t="s">
        <v>50</v>
      </c>
      <c r="C46" s="61">
        <f t="shared" si="0"/>
        <v>433</v>
      </c>
      <c r="D46" s="62">
        <f t="shared" si="1"/>
        <v>12.760416666666671</v>
      </c>
      <c r="E46" s="63">
        <f t="shared" si="2"/>
        <v>149</v>
      </c>
      <c r="F46" s="62">
        <f t="shared" si="3"/>
        <v>-35.497835497835496</v>
      </c>
      <c r="G46" s="63">
        <f t="shared" si="4"/>
        <v>248</v>
      </c>
      <c r="H46" s="62">
        <f t="shared" si="5"/>
        <v>96.82539682539681</v>
      </c>
      <c r="I46" s="63">
        <f t="shared" si="6"/>
        <v>2</v>
      </c>
      <c r="J46" s="62" t="str">
        <f t="shared" si="7"/>
        <v>     -   </v>
      </c>
      <c r="K46" s="63">
        <f t="shared" si="8"/>
        <v>34</v>
      </c>
      <c r="L46" s="62">
        <f t="shared" si="9"/>
        <v>25.925925925925924</v>
      </c>
      <c r="M46" s="63">
        <f t="shared" si="10"/>
        <v>0</v>
      </c>
      <c r="N46" s="62" t="str">
        <f t="shared" si="11"/>
        <v>0.0</v>
      </c>
      <c r="O46" s="63">
        <f t="shared" si="12"/>
        <v>34</v>
      </c>
      <c r="P46" s="64">
        <f t="shared" si="13"/>
        <v>25.925925925925924</v>
      </c>
      <c r="S46" s="65" t="s">
        <v>142</v>
      </c>
      <c r="T46" s="65" t="s">
        <v>100</v>
      </c>
      <c r="U46" s="65" t="s">
        <v>134</v>
      </c>
      <c r="V46" s="67">
        <v>433</v>
      </c>
      <c r="W46" s="67">
        <v>149</v>
      </c>
      <c r="X46" s="67">
        <v>248</v>
      </c>
      <c r="Y46" s="67">
        <v>2</v>
      </c>
      <c r="Z46" s="67">
        <v>34</v>
      </c>
      <c r="AA46" s="67">
        <v>0</v>
      </c>
      <c r="AB46" s="67">
        <v>34</v>
      </c>
    </row>
    <row r="47" spans="2:28" ht="15.75" customHeight="1">
      <c r="B47" s="12" t="s">
        <v>51</v>
      </c>
      <c r="C47" s="61">
        <f t="shared" si="0"/>
        <v>720</v>
      </c>
      <c r="D47" s="62">
        <f t="shared" si="1"/>
        <v>-2.439024390243901</v>
      </c>
      <c r="E47" s="63">
        <f t="shared" si="2"/>
        <v>235</v>
      </c>
      <c r="F47" s="62">
        <f t="shared" si="3"/>
        <v>-10.984848484848484</v>
      </c>
      <c r="G47" s="63">
        <f t="shared" si="4"/>
        <v>267</v>
      </c>
      <c r="H47" s="62">
        <f t="shared" si="5"/>
        <v>-18.84498480243161</v>
      </c>
      <c r="I47" s="63">
        <f t="shared" si="6"/>
        <v>1</v>
      </c>
      <c r="J47" s="62">
        <f t="shared" si="7"/>
        <v>-66.66666666666667</v>
      </c>
      <c r="K47" s="63">
        <f t="shared" si="8"/>
        <v>217</v>
      </c>
      <c r="L47" s="62">
        <f t="shared" si="9"/>
        <v>52.81690140845069</v>
      </c>
      <c r="M47" s="63">
        <f t="shared" si="10"/>
        <v>195</v>
      </c>
      <c r="N47" s="62">
        <f t="shared" si="11"/>
        <v>53.54330708661416</v>
      </c>
      <c r="O47" s="63">
        <f t="shared" si="12"/>
        <v>22</v>
      </c>
      <c r="P47" s="64">
        <f t="shared" si="13"/>
        <v>46.66666666666666</v>
      </c>
      <c r="S47" s="65" t="s">
        <v>142</v>
      </c>
      <c r="T47" s="65" t="s">
        <v>100</v>
      </c>
      <c r="U47" s="65" t="s">
        <v>135</v>
      </c>
      <c r="V47" s="67">
        <v>720</v>
      </c>
      <c r="W47" s="67">
        <v>235</v>
      </c>
      <c r="X47" s="67">
        <v>267</v>
      </c>
      <c r="Y47" s="67">
        <v>1</v>
      </c>
      <c r="Z47" s="67">
        <v>217</v>
      </c>
      <c r="AA47" s="67">
        <v>195</v>
      </c>
      <c r="AB47" s="67">
        <v>22</v>
      </c>
    </row>
    <row r="48" spans="2:28" ht="15.75" customHeight="1">
      <c r="B48" s="12" t="s">
        <v>52</v>
      </c>
      <c r="C48" s="61">
        <f t="shared" si="0"/>
        <v>1027</v>
      </c>
      <c r="D48" s="62">
        <f t="shared" si="1"/>
        <v>17.371428571428567</v>
      </c>
      <c r="E48" s="63">
        <f t="shared" si="2"/>
        <v>394</v>
      </c>
      <c r="F48" s="62">
        <f t="shared" si="3"/>
        <v>-6.63507109004739</v>
      </c>
      <c r="G48" s="63">
        <f t="shared" si="4"/>
        <v>336</v>
      </c>
      <c r="H48" s="62">
        <f t="shared" si="5"/>
        <v>-9.433962264150935</v>
      </c>
      <c r="I48" s="63">
        <f t="shared" si="6"/>
        <v>4</v>
      </c>
      <c r="J48" s="62">
        <f t="shared" si="7"/>
        <v>300</v>
      </c>
      <c r="K48" s="63">
        <f t="shared" si="8"/>
        <v>293</v>
      </c>
      <c r="L48" s="62">
        <f t="shared" si="9"/>
        <v>261.7283950617284</v>
      </c>
      <c r="M48" s="63">
        <f t="shared" si="10"/>
        <v>232</v>
      </c>
      <c r="N48" s="62" t="str">
        <f t="shared" si="11"/>
        <v>     -   </v>
      </c>
      <c r="O48" s="63">
        <f t="shared" si="12"/>
        <v>61</v>
      </c>
      <c r="P48" s="64">
        <f t="shared" si="13"/>
        <v>-24.691358024691354</v>
      </c>
      <c r="S48" s="65" t="s">
        <v>142</v>
      </c>
      <c r="T48" s="65" t="s">
        <v>100</v>
      </c>
      <c r="U48" s="65" t="s">
        <v>136</v>
      </c>
      <c r="V48" s="67">
        <v>1027</v>
      </c>
      <c r="W48" s="67">
        <v>394</v>
      </c>
      <c r="X48" s="67">
        <v>336</v>
      </c>
      <c r="Y48" s="67">
        <v>4</v>
      </c>
      <c r="Z48" s="67">
        <v>293</v>
      </c>
      <c r="AA48" s="67">
        <v>232</v>
      </c>
      <c r="AB48" s="67">
        <v>61</v>
      </c>
    </row>
    <row r="49" spans="2:28" ht="15.75" customHeight="1">
      <c r="B49" s="12" t="s">
        <v>53</v>
      </c>
      <c r="C49" s="61">
        <f t="shared" si="0"/>
        <v>559</v>
      </c>
      <c r="D49" s="62">
        <f t="shared" si="1"/>
        <v>-15.686274509803923</v>
      </c>
      <c r="E49" s="63">
        <f t="shared" si="2"/>
        <v>204</v>
      </c>
      <c r="F49" s="62">
        <f t="shared" si="3"/>
        <v>-29.65517241379311</v>
      </c>
      <c r="G49" s="63">
        <f t="shared" si="4"/>
        <v>247</v>
      </c>
      <c r="H49" s="62">
        <f t="shared" si="5"/>
        <v>-19.281045751633982</v>
      </c>
      <c r="I49" s="63">
        <f t="shared" si="6"/>
        <v>1</v>
      </c>
      <c r="J49" s="62">
        <f t="shared" si="7"/>
        <v>-50</v>
      </c>
      <c r="K49" s="63">
        <f t="shared" si="8"/>
        <v>107</v>
      </c>
      <c r="L49" s="62">
        <f t="shared" si="9"/>
        <v>64.61538461538461</v>
      </c>
      <c r="M49" s="63">
        <f t="shared" si="10"/>
        <v>68</v>
      </c>
      <c r="N49" s="62">
        <f t="shared" si="11"/>
        <v>83.7837837837838</v>
      </c>
      <c r="O49" s="63">
        <f t="shared" si="12"/>
        <v>39</v>
      </c>
      <c r="P49" s="64">
        <f t="shared" si="13"/>
        <v>39.28571428571428</v>
      </c>
      <c r="S49" s="65" t="s">
        <v>142</v>
      </c>
      <c r="T49" s="65" t="s">
        <v>100</v>
      </c>
      <c r="U49" s="65" t="s">
        <v>137</v>
      </c>
      <c r="V49" s="67">
        <v>559</v>
      </c>
      <c r="W49" s="67">
        <v>204</v>
      </c>
      <c r="X49" s="67">
        <v>247</v>
      </c>
      <c r="Y49" s="67">
        <v>1</v>
      </c>
      <c r="Z49" s="67">
        <v>107</v>
      </c>
      <c r="AA49" s="67">
        <v>68</v>
      </c>
      <c r="AB49" s="67">
        <v>39</v>
      </c>
    </row>
    <row r="50" spans="2:28" ht="15.75" customHeight="1">
      <c r="B50" s="12" t="s">
        <v>54</v>
      </c>
      <c r="C50" s="61">
        <f t="shared" si="0"/>
        <v>552</v>
      </c>
      <c r="D50" s="62">
        <f t="shared" si="1"/>
        <v>-5.962521294718911</v>
      </c>
      <c r="E50" s="63">
        <f t="shared" si="2"/>
        <v>236</v>
      </c>
      <c r="F50" s="62">
        <f t="shared" si="3"/>
        <v>-25.552050473186114</v>
      </c>
      <c r="G50" s="63">
        <f t="shared" si="4"/>
        <v>230</v>
      </c>
      <c r="H50" s="62">
        <f t="shared" si="5"/>
        <v>9.523809523809533</v>
      </c>
      <c r="I50" s="63">
        <f t="shared" si="6"/>
        <v>1</v>
      </c>
      <c r="J50" s="62">
        <f t="shared" si="7"/>
        <v>-66.66666666666667</v>
      </c>
      <c r="K50" s="63">
        <f t="shared" si="8"/>
        <v>85</v>
      </c>
      <c r="L50" s="62">
        <f t="shared" si="9"/>
        <v>49.12280701754386</v>
      </c>
      <c r="M50" s="63">
        <f t="shared" si="10"/>
        <v>48</v>
      </c>
      <c r="N50" s="62" t="str">
        <f t="shared" si="11"/>
        <v>     -   </v>
      </c>
      <c r="O50" s="63">
        <f t="shared" si="12"/>
        <v>37</v>
      </c>
      <c r="P50" s="64">
        <f t="shared" si="13"/>
        <v>-35.08771929824562</v>
      </c>
      <c r="S50" s="65" t="s">
        <v>142</v>
      </c>
      <c r="T50" s="65" t="s">
        <v>100</v>
      </c>
      <c r="U50" s="65" t="s">
        <v>138</v>
      </c>
      <c r="V50" s="67">
        <v>552</v>
      </c>
      <c r="W50" s="67">
        <v>236</v>
      </c>
      <c r="X50" s="67">
        <v>230</v>
      </c>
      <c r="Y50" s="67">
        <v>1</v>
      </c>
      <c r="Z50" s="67">
        <v>85</v>
      </c>
      <c r="AA50" s="67">
        <v>48</v>
      </c>
      <c r="AB50" s="67">
        <v>37</v>
      </c>
    </row>
    <row r="51" spans="2:28" ht="15.75" customHeight="1">
      <c r="B51" s="12" t="s">
        <v>55</v>
      </c>
      <c r="C51" s="61">
        <f t="shared" si="0"/>
        <v>535</v>
      </c>
      <c r="D51" s="62">
        <f t="shared" si="1"/>
        <v>-44.15448851774531</v>
      </c>
      <c r="E51" s="63">
        <f t="shared" si="2"/>
        <v>298</v>
      </c>
      <c r="F51" s="62">
        <f t="shared" si="3"/>
        <v>-35.35791757049893</v>
      </c>
      <c r="G51" s="63">
        <f t="shared" si="4"/>
        <v>191</v>
      </c>
      <c r="H51" s="62">
        <f t="shared" si="5"/>
        <v>-44.95677233429395</v>
      </c>
      <c r="I51" s="63">
        <f t="shared" si="6"/>
        <v>10</v>
      </c>
      <c r="J51" s="62">
        <f t="shared" si="7"/>
        <v>150</v>
      </c>
      <c r="K51" s="63">
        <f t="shared" si="8"/>
        <v>36</v>
      </c>
      <c r="L51" s="62">
        <f t="shared" si="9"/>
        <v>-75.34246575342466</v>
      </c>
      <c r="M51" s="63">
        <f t="shared" si="10"/>
        <v>0</v>
      </c>
      <c r="N51" s="62" t="str">
        <f t="shared" si="11"/>
        <v>  -100.0</v>
      </c>
      <c r="O51" s="63">
        <f t="shared" si="12"/>
        <v>36</v>
      </c>
      <c r="P51" s="64">
        <f t="shared" si="13"/>
        <v>-42.85714285714286</v>
      </c>
      <c r="S51" s="65" t="s">
        <v>142</v>
      </c>
      <c r="T51" s="65" t="s">
        <v>100</v>
      </c>
      <c r="U51" s="65" t="s">
        <v>139</v>
      </c>
      <c r="V51" s="67">
        <v>535</v>
      </c>
      <c r="W51" s="67">
        <v>298</v>
      </c>
      <c r="X51" s="67">
        <v>191</v>
      </c>
      <c r="Y51" s="67">
        <v>10</v>
      </c>
      <c r="Z51" s="67">
        <v>36</v>
      </c>
      <c r="AA51" s="67">
        <v>0</v>
      </c>
      <c r="AB51" s="67">
        <v>36</v>
      </c>
    </row>
    <row r="52" spans="2:28" ht="15.75" customHeight="1" thickBot="1">
      <c r="B52" s="12" t="s">
        <v>56</v>
      </c>
      <c r="C52" s="68">
        <f t="shared" si="0"/>
        <v>1172</v>
      </c>
      <c r="D52" s="69">
        <f t="shared" si="1"/>
        <v>-34.046145188519986</v>
      </c>
      <c r="E52" s="70">
        <f t="shared" si="2"/>
        <v>228</v>
      </c>
      <c r="F52" s="69">
        <f t="shared" si="3"/>
        <v>-45.192307692307686</v>
      </c>
      <c r="G52" s="70">
        <f t="shared" si="4"/>
        <v>847</v>
      </c>
      <c r="H52" s="69">
        <f t="shared" si="5"/>
        <v>-26.539462272333054</v>
      </c>
      <c r="I52" s="70">
        <f t="shared" si="6"/>
        <v>2</v>
      </c>
      <c r="J52" s="69">
        <f t="shared" si="7"/>
        <v>0</v>
      </c>
      <c r="K52" s="70">
        <f t="shared" si="8"/>
        <v>95</v>
      </c>
      <c r="L52" s="69">
        <f t="shared" si="9"/>
        <v>-53.883495145631066</v>
      </c>
      <c r="M52" s="70">
        <f t="shared" si="10"/>
        <v>82</v>
      </c>
      <c r="N52" s="69">
        <f t="shared" si="11"/>
        <v>-56.38297872340425</v>
      </c>
      <c r="O52" s="70">
        <f t="shared" si="12"/>
        <v>13</v>
      </c>
      <c r="P52" s="71">
        <f t="shared" si="13"/>
        <v>-27.777777777777786</v>
      </c>
      <c r="S52" s="65" t="s">
        <v>142</v>
      </c>
      <c r="T52" s="65" t="s">
        <v>100</v>
      </c>
      <c r="U52" s="65" t="s">
        <v>140</v>
      </c>
      <c r="V52" s="67">
        <v>1172</v>
      </c>
      <c r="W52" s="67">
        <v>228</v>
      </c>
      <c r="X52" s="67">
        <v>847</v>
      </c>
      <c r="Y52" s="67">
        <v>2</v>
      </c>
      <c r="Z52" s="67">
        <v>95</v>
      </c>
      <c r="AA52" s="67">
        <v>82</v>
      </c>
      <c r="AB52" s="67">
        <v>13</v>
      </c>
    </row>
    <row r="53" spans="2:28" ht="15.75" customHeight="1" thickBot="1" thickTop="1">
      <c r="B53" s="13" t="s">
        <v>57</v>
      </c>
      <c r="C53" s="72">
        <f>SUM($V6:$V52)</f>
        <v>72880</v>
      </c>
      <c r="D53" s="73">
        <f>SUM(V6:V52)/SUM(V53:V99)*100-100</f>
        <v>-14.057617245079655</v>
      </c>
      <c r="E53" s="74">
        <f>SUM($W6:$W52)</f>
        <v>23524</v>
      </c>
      <c r="F53" s="73">
        <f>SUM($W6:$W52)/SUM($W53:$W99)*100-100</f>
        <v>-25.26131850675138</v>
      </c>
      <c r="G53" s="74">
        <f>SUM($X6:$X52)</f>
        <v>28623</v>
      </c>
      <c r="H53" s="73">
        <f>SUM($X6:X52)/SUM($X53:$X99)*100-100</f>
        <v>-7.703469624661423</v>
      </c>
      <c r="I53" s="74">
        <f>SUM($Y6:$Y52)</f>
        <v>691</v>
      </c>
      <c r="J53" s="73">
        <f>SUM($Y6:$Y52)/SUM($Y53:$Y99)*100-100</f>
        <v>13.278688524590152</v>
      </c>
      <c r="K53" s="74">
        <f>SUM($Z6:$Z52)</f>
        <v>20042</v>
      </c>
      <c r="L53" s="73">
        <f>SUM($Z6:$Z52)/SUM($Z53:$Z99)*100-100</f>
        <v>-7.657574640619231</v>
      </c>
      <c r="M53" s="74">
        <f>SUM($AA6:$AA52)</f>
        <v>9011</v>
      </c>
      <c r="N53" s="73">
        <f>SUM($AA6:$AA52)/SUM($AA53:$AA99)*100-100</f>
        <v>-12.684108527131784</v>
      </c>
      <c r="O53" s="74">
        <f>SUM($AB6:$AB52)</f>
        <v>10882</v>
      </c>
      <c r="P53" s="75">
        <f>SUM($AB6:$AB52)/SUM($AB53:$AB99)*100-100</f>
        <v>-3.7417072091994754</v>
      </c>
      <c r="R53" s="1" t="s">
        <v>141</v>
      </c>
      <c r="S53" s="65" t="s">
        <v>143</v>
      </c>
      <c r="T53" s="65" t="s">
        <v>100</v>
      </c>
      <c r="U53" s="65" t="s">
        <v>95</v>
      </c>
      <c r="V53" s="67">
        <v>3100</v>
      </c>
      <c r="W53" s="67">
        <v>1399</v>
      </c>
      <c r="X53" s="67">
        <v>1395</v>
      </c>
      <c r="Y53" s="67">
        <v>27</v>
      </c>
      <c r="Z53" s="67">
        <v>279</v>
      </c>
      <c r="AA53" s="67">
        <v>138</v>
      </c>
      <c r="AB53" s="67">
        <v>141</v>
      </c>
    </row>
    <row r="54" spans="2:28" ht="15.75" customHeight="1">
      <c r="B54" s="14" t="s">
        <v>10</v>
      </c>
      <c r="C54" s="63">
        <f>$V6</f>
        <v>2953</v>
      </c>
      <c r="D54" s="62">
        <f>$V6/$V53*100-100</f>
        <v>-4.741935483870961</v>
      </c>
      <c r="E54" s="63">
        <f>$W6</f>
        <v>1042</v>
      </c>
      <c r="F54" s="62">
        <f>$W6/$W53*100-100</f>
        <v>-25.518227305218005</v>
      </c>
      <c r="G54" s="63">
        <f>$X6</f>
        <v>1573</v>
      </c>
      <c r="H54" s="62">
        <f>$X6/$X53*100-100</f>
        <v>12.759856630824373</v>
      </c>
      <c r="I54" s="63">
        <f>$Y6</f>
        <v>20</v>
      </c>
      <c r="J54" s="62">
        <f>$Y6/$Y53*100-100</f>
        <v>-25.925925925925924</v>
      </c>
      <c r="K54" s="63">
        <f>$Z6</f>
        <v>318</v>
      </c>
      <c r="L54" s="62">
        <f>$Z6/$Z53*100-100</f>
        <v>13.97849462365592</v>
      </c>
      <c r="M54" s="63">
        <f>$AA6</f>
        <v>123</v>
      </c>
      <c r="N54" s="62">
        <f>$AA6/$AA53*100-100</f>
        <v>-10.869565217391312</v>
      </c>
      <c r="O54" s="63">
        <f>$AB6</f>
        <v>187</v>
      </c>
      <c r="P54" s="64">
        <f>$AB6/$AB53*100-100</f>
        <v>32.624113475177296</v>
      </c>
      <c r="S54" s="65" t="s">
        <v>143</v>
      </c>
      <c r="T54" s="65" t="s">
        <v>100</v>
      </c>
      <c r="U54" s="65" t="s">
        <v>96</v>
      </c>
      <c r="V54" s="67">
        <v>622</v>
      </c>
      <c r="W54" s="67">
        <v>397</v>
      </c>
      <c r="X54" s="67">
        <v>180</v>
      </c>
      <c r="Y54" s="67">
        <v>6</v>
      </c>
      <c r="Z54" s="67">
        <v>39</v>
      </c>
      <c r="AA54" s="67">
        <v>0</v>
      </c>
      <c r="AB54" s="67">
        <v>27</v>
      </c>
    </row>
    <row r="55" spans="2:28" ht="15.75" customHeight="1">
      <c r="B55" s="14" t="s">
        <v>58</v>
      </c>
      <c r="C55" s="63">
        <f>SUM($V7:$V12)</f>
        <v>5811</v>
      </c>
      <c r="D55" s="62">
        <f>SUM($V7:V12)/SUM($V54:$V59)*100-100</f>
        <v>-8.703849175176742</v>
      </c>
      <c r="E55" s="63">
        <f>SUM($W7:$W12)</f>
        <v>2527</v>
      </c>
      <c r="F55" s="62">
        <f>SUM($W7:W12)/SUM($W54:$W59)*100-100</f>
        <v>-23.793727382388425</v>
      </c>
      <c r="G55" s="63">
        <f>SUM($X7:$X12)</f>
        <v>2708</v>
      </c>
      <c r="H55" s="62">
        <f>SUM($X7:X12)/SUM($X54:$X59)*100-100</f>
        <v>3.319343761922937</v>
      </c>
      <c r="I55" s="63">
        <f>SUM($Y7:$Y12)</f>
        <v>10</v>
      </c>
      <c r="J55" s="62">
        <f>SUM($Y7:Y12)/SUM($Y54:$Y59)*100-100</f>
        <v>-58.33333333333333</v>
      </c>
      <c r="K55" s="63">
        <f>SUM($Z7:$Z12)</f>
        <v>566</v>
      </c>
      <c r="L55" s="62">
        <f>SUM($Z7:Z12)/SUM($Z54:$Z59)*100-100</f>
        <v>40.0990099009901</v>
      </c>
      <c r="M55" s="63">
        <f>SUM($AA7:$AA12)</f>
        <v>122</v>
      </c>
      <c r="N55" s="62">
        <f>SUM($AA7:AA12)/SUM($AA54:$AA59)*100-100</f>
        <v>1425</v>
      </c>
      <c r="O55" s="63">
        <f>SUM($AB7:$AB12)</f>
        <v>443</v>
      </c>
      <c r="P55" s="64">
        <f>SUM($AB7:AB12)/SUM($AB54:$AB59)*100-100</f>
        <v>15.364583333333329</v>
      </c>
      <c r="S55" s="65" t="s">
        <v>143</v>
      </c>
      <c r="T55" s="65" t="s">
        <v>100</v>
      </c>
      <c r="U55" s="65" t="s">
        <v>94</v>
      </c>
      <c r="V55" s="67">
        <v>851</v>
      </c>
      <c r="W55" s="67">
        <v>454</v>
      </c>
      <c r="X55" s="67">
        <v>368</v>
      </c>
      <c r="Y55" s="67">
        <v>0</v>
      </c>
      <c r="Z55" s="67">
        <v>29</v>
      </c>
      <c r="AA55" s="67">
        <v>0</v>
      </c>
      <c r="AB55" s="67">
        <v>29</v>
      </c>
    </row>
    <row r="56" spans="2:28" ht="15.75" customHeight="1">
      <c r="B56" s="14" t="s">
        <v>59</v>
      </c>
      <c r="C56" s="63">
        <f>SUM($V13:$V19)+SUM($V24:$V25)</f>
        <v>31132</v>
      </c>
      <c r="D56" s="62">
        <f>(SUM($V13:$V19)+SUM($V24:$V25))/(SUM($V60:$V66)+SUM($V71:$V72))*100-100</f>
        <v>-9.368267831149922</v>
      </c>
      <c r="E56" s="63">
        <f>SUM($W13:$W19)+SUM($W24:$W25)</f>
        <v>7716</v>
      </c>
      <c r="F56" s="62">
        <f>(SUM($W13:$W19)+SUM($W24:$W25))/(SUM($W60:$W66)+SUM($W71:$W72))*100-100</f>
        <v>-24.159622567328483</v>
      </c>
      <c r="G56" s="63">
        <f>SUM($X13:$X19)+SUM($X24:$X25)</f>
        <v>11779</v>
      </c>
      <c r="H56" s="62">
        <f>(SUM($X13:$X19)+SUM($X24:$X25))/(SUM($X60:$X66)+SUM($X71:$X72))*100-100</f>
        <v>-8.929952064326585</v>
      </c>
      <c r="I56" s="63">
        <f>SUM($Y13:$Y19)+SUM($Y24:$Y25)</f>
        <v>568</v>
      </c>
      <c r="J56" s="62">
        <f>(SUM($Y13:$Y19)+SUM($Y24:$Y25))/(SUM($Y60:$Y66)+SUM($Y71:$Y72))*100-100</f>
        <v>76.3975155279503</v>
      </c>
      <c r="K56" s="63">
        <f>SUM($Z13:$Z19)+SUM($Z24:$Z25)</f>
        <v>11069</v>
      </c>
      <c r="L56" s="62">
        <f>(SUM($Z13:$Z19)+SUM($Z24:$Z25))/(SUM($Z60:$Z66)+SUM($Z71:$Z72))*100-100</f>
        <v>1.3644688644688614</v>
      </c>
      <c r="M56" s="63">
        <f>SUM($AA13:$AA19)+SUM($AA24:$AA25)</f>
        <v>5038</v>
      </c>
      <c r="N56" s="62">
        <f>(SUM($AA13:$AA19)+SUM($AA24:$AA25))/(SUM($AA60:$AA66)+SUM($AA71:$AA72))*100-100</f>
        <v>1.0631895687061217</v>
      </c>
      <c r="O56" s="63">
        <f>SUM($AB13:$AB19)+SUM($AB24:$AB25)</f>
        <v>5897</v>
      </c>
      <c r="P56" s="64">
        <f>(SUM($AB13:$AB19)+SUM($AB24:$AB25))/(SUM($AB60:$AB66)+SUM($AB71:$AB72))*100-100</f>
        <v>0.494205862304014</v>
      </c>
      <c r="S56" s="65" t="s">
        <v>143</v>
      </c>
      <c r="T56" s="65" t="s">
        <v>100</v>
      </c>
      <c r="U56" s="65" t="s">
        <v>97</v>
      </c>
      <c r="V56" s="67">
        <v>1769</v>
      </c>
      <c r="W56" s="67">
        <v>859</v>
      </c>
      <c r="X56" s="67">
        <v>688</v>
      </c>
      <c r="Y56" s="67">
        <v>11</v>
      </c>
      <c r="Z56" s="67">
        <v>211</v>
      </c>
      <c r="AA56" s="67">
        <v>8</v>
      </c>
      <c r="AB56" s="67">
        <v>203</v>
      </c>
    </row>
    <row r="57" spans="2:28" ht="15.75" customHeight="1">
      <c r="B57" s="14" t="s">
        <v>60</v>
      </c>
      <c r="C57" s="63">
        <f>SUM($V20:$V23)</f>
        <v>2908</v>
      </c>
      <c r="D57" s="62">
        <f>SUM(V20:$V23)/SUM($V67:$V70)*100-100</f>
        <v>18.597063621533437</v>
      </c>
      <c r="E57" s="63">
        <f>SUM($W20:$W23)</f>
        <v>1504</v>
      </c>
      <c r="F57" s="62">
        <f>SUM($W20:W23)/SUM($W67:$W70)*100-100</f>
        <v>-8.626974483596598</v>
      </c>
      <c r="G57" s="63">
        <f>SUM($X20:$X23)</f>
        <v>811</v>
      </c>
      <c r="H57" s="62">
        <f>SUM($X20:X23)/SUM($X67:$X70)*100-100</f>
        <v>19.6165191740413</v>
      </c>
      <c r="I57" s="63">
        <f>SUM($Y20:$Y23)</f>
        <v>18</v>
      </c>
      <c r="J57" s="62">
        <f>SUM($Y20:Y23)/SUM($Y67:$Y70)*100-100</f>
        <v>500</v>
      </c>
      <c r="K57" s="63">
        <f>SUM($Z20:$Z23)</f>
        <v>575</v>
      </c>
      <c r="L57" s="62">
        <f>SUM($Z20:Z23)/SUM($Z67:$Z70)*100-100</f>
        <v>359.99999999999994</v>
      </c>
      <c r="M57" s="63">
        <f>SUM($AA20:$AA23)</f>
        <v>418</v>
      </c>
      <c r="N57" s="62" t="e">
        <f>SUM($AA20:AA23)/SUM($AA67:$AA70)*100-100</f>
        <v>#DIV/0!</v>
      </c>
      <c r="O57" s="63">
        <f>SUM($AB20:$AB23)</f>
        <v>157</v>
      </c>
      <c r="P57" s="64">
        <f>SUM($AB20:AB23)/SUM($AB67:$AB70)*100-100</f>
        <v>25.599999999999994</v>
      </c>
      <c r="S57" s="65" t="s">
        <v>143</v>
      </c>
      <c r="T57" s="65" t="s">
        <v>100</v>
      </c>
      <c r="U57" s="65" t="s">
        <v>98</v>
      </c>
      <c r="V57" s="67">
        <v>483</v>
      </c>
      <c r="W57" s="67">
        <v>390</v>
      </c>
      <c r="X57" s="67">
        <v>58</v>
      </c>
      <c r="Y57" s="67">
        <v>1</v>
      </c>
      <c r="Z57" s="67">
        <v>34</v>
      </c>
      <c r="AA57" s="67">
        <v>0</v>
      </c>
      <c r="AB57" s="67">
        <v>34</v>
      </c>
    </row>
    <row r="58" spans="2:28" ht="15.75" customHeight="1">
      <c r="B58" s="14" t="s">
        <v>61</v>
      </c>
      <c r="C58" s="63">
        <f>SUM($V26:$V29)</f>
        <v>7911</v>
      </c>
      <c r="D58" s="62">
        <f>SUM($V26:$V29)/SUM($V73:$V76)*100-100</f>
        <v>-22.50955039670879</v>
      </c>
      <c r="E58" s="63">
        <f>SUM($W26:$W29)</f>
        <v>3427</v>
      </c>
      <c r="F58" s="62">
        <f>SUM($W26:$W29)/SUM($W73:$W76)*100-100</f>
        <v>-32.31285798933439</v>
      </c>
      <c r="G58" s="63">
        <f>SUM($X26:$X29)</f>
        <v>2433</v>
      </c>
      <c r="H58" s="62">
        <f>SUM($X26:$X29)/SUM($X73:$X76)*100-100</f>
        <v>-19.330238726790455</v>
      </c>
      <c r="I58" s="63">
        <f>SUM($Y26:$Y29)</f>
        <v>19</v>
      </c>
      <c r="J58" s="62">
        <f>SUM($Y26:$Y29)/SUM($Y73:$Y76)*100-100</f>
        <v>-60.41666666666667</v>
      </c>
      <c r="K58" s="63">
        <f>SUM($Z26:$Z29)</f>
        <v>2032</v>
      </c>
      <c r="L58" s="62">
        <f>SUM($Z26:$Z29)/SUM($Z73:$Z76)*100-100</f>
        <v>-2.401536983669544</v>
      </c>
      <c r="M58" s="63">
        <f>SUM($AA26:$AA29)</f>
        <v>731</v>
      </c>
      <c r="N58" s="62">
        <f>SUM($AA26:$AA29)/SUM($AA73:$AA76)*100-100</f>
        <v>38.70967741935485</v>
      </c>
      <c r="O58" s="63">
        <f>SUM($AB26:$AB29)</f>
        <v>1301</v>
      </c>
      <c r="P58" s="64">
        <f>SUM($AB26:$AB29)/SUM($AB73:$AB76)*100-100</f>
        <v>-16.33440514469453</v>
      </c>
      <c r="S58" s="65" t="s">
        <v>143</v>
      </c>
      <c r="T58" s="65" t="s">
        <v>100</v>
      </c>
      <c r="U58" s="65" t="s">
        <v>99</v>
      </c>
      <c r="V58" s="67">
        <v>606</v>
      </c>
      <c r="W58" s="67">
        <v>408</v>
      </c>
      <c r="X58" s="67">
        <v>146</v>
      </c>
      <c r="Y58" s="67">
        <v>3</v>
      </c>
      <c r="Z58" s="67">
        <v>49</v>
      </c>
      <c r="AA58" s="67">
        <v>0</v>
      </c>
      <c r="AB58" s="67">
        <v>49</v>
      </c>
    </row>
    <row r="59" spans="2:28" ht="15.75" customHeight="1">
      <c r="B59" s="14" t="s">
        <v>62</v>
      </c>
      <c r="C59" s="63">
        <f>SUM($V30:$V35)</f>
        <v>10038</v>
      </c>
      <c r="D59" s="62">
        <f>SUM($V30:$V35)/SUM($V77:$V82)*100-100</f>
        <v>-20.47219141182063</v>
      </c>
      <c r="E59" s="63">
        <f>SUM($W30:$W35)</f>
        <v>2667</v>
      </c>
      <c r="F59" s="62">
        <f>SUM($W30:$W35)/SUM($W77:$W82)*100-100</f>
        <v>-27.58620689655173</v>
      </c>
      <c r="G59" s="63">
        <f>SUM($X30:$X35)</f>
        <v>3908</v>
      </c>
      <c r="H59" s="62">
        <f>SUM($X30:$X35)/SUM($X77:$X82)*100-100</f>
        <v>-7.040913415794478</v>
      </c>
      <c r="I59" s="63">
        <f>SUM($Y30:$Y35)</f>
        <v>26</v>
      </c>
      <c r="J59" s="62">
        <f>SUM($Y30:$Y35)/SUM($Y77:$Y82)*100-100</f>
        <v>0</v>
      </c>
      <c r="K59" s="63">
        <f>SUM($Z30:$Z35)</f>
        <v>3437</v>
      </c>
      <c r="L59" s="62">
        <f>SUM($Z30:$Z35)/SUM($Z77:$Z82)*100-100</f>
        <v>-27.01210448078149</v>
      </c>
      <c r="M59" s="63">
        <f>SUM($AA30:$AA35)</f>
        <v>1596</v>
      </c>
      <c r="N59" s="62">
        <f>SUM($AA30:$AA35)/SUM($AA77:$AA82)*100-100</f>
        <v>-35.358444714459296</v>
      </c>
      <c r="O59" s="63">
        <f>SUM($AB30:$AB35)</f>
        <v>1835</v>
      </c>
      <c r="P59" s="64">
        <f>SUM($AB30:$AB35)/SUM($AB77:$AB82)*100-100</f>
        <v>-18.08035714285714</v>
      </c>
      <c r="S59" s="65" t="s">
        <v>143</v>
      </c>
      <c r="T59" s="65" t="s">
        <v>100</v>
      </c>
      <c r="U59" s="65" t="s">
        <v>100</v>
      </c>
      <c r="V59" s="67">
        <v>2034</v>
      </c>
      <c r="W59" s="67">
        <v>808</v>
      </c>
      <c r="X59" s="67">
        <v>1181</v>
      </c>
      <c r="Y59" s="67">
        <v>3</v>
      </c>
      <c r="Z59" s="67">
        <v>42</v>
      </c>
      <c r="AA59" s="67">
        <v>0</v>
      </c>
      <c r="AB59" s="67">
        <v>42</v>
      </c>
    </row>
    <row r="60" spans="2:28" ht="15.75" customHeight="1">
      <c r="B60" s="14" t="s">
        <v>63</v>
      </c>
      <c r="C60" s="63">
        <f>SUM($V36:$V40)</f>
        <v>3081</v>
      </c>
      <c r="D60" s="62">
        <f>SUM($V36:$V40)/SUM($V83:$V87)*100-100</f>
        <v>-20.531338663915406</v>
      </c>
      <c r="E60" s="63">
        <f>SUM($W36:$W40)</f>
        <v>1309</v>
      </c>
      <c r="F60" s="62">
        <f>SUM($W36:$W40)/SUM($W83:$W87)*100-100</f>
        <v>-24.1159420289855</v>
      </c>
      <c r="G60" s="63">
        <f>SUM($X36:$X40)</f>
        <v>1280</v>
      </c>
      <c r="H60" s="62">
        <f>SUM($X36:$X40)/SUM($X83:$X87)*100-100</f>
        <v>4.575163398692823</v>
      </c>
      <c r="I60" s="63">
        <f>SUM($Y36:$Y40)</f>
        <v>3</v>
      </c>
      <c r="J60" s="62">
        <f>SUM($Y36:$Y40)/SUM($Y83:$Y87)*100-100</f>
        <v>-94.82758620689656</v>
      </c>
      <c r="K60" s="63">
        <f>SUM($Z36:$Z40)</f>
        <v>489</v>
      </c>
      <c r="L60" s="62">
        <f>SUM($Z36:$Z40)/SUM($Z83:$Z87)*100-100</f>
        <v>-43.79310344827586</v>
      </c>
      <c r="M60" s="63">
        <f>SUM($AA36:$AA40)</f>
        <v>110</v>
      </c>
      <c r="N60" s="62">
        <f>SUM($AA36:$AA40)/SUM($AA83:$AA87)*100-100</f>
        <v>-82.34349919743178</v>
      </c>
      <c r="O60" s="63">
        <f>SUM($AB36:$AB40)</f>
        <v>379</v>
      </c>
      <c r="P60" s="64">
        <f>SUM($AB36:$AB40)/SUM($AB83:$AB87)*100-100</f>
        <v>53.441295546558706</v>
      </c>
      <c r="S60" s="65" t="s">
        <v>143</v>
      </c>
      <c r="T60" s="65" t="s">
        <v>100</v>
      </c>
      <c r="U60" s="65" t="s">
        <v>101</v>
      </c>
      <c r="V60" s="67">
        <v>2184</v>
      </c>
      <c r="W60" s="67">
        <v>977</v>
      </c>
      <c r="X60" s="67">
        <v>724</v>
      </c>
      <c r="Y60" s="67">
        <v>8</v>
      </c>
      <c r="Z60" s="67">
        <v>475</v>
      </c>
      <c r="AA60" s="67">
        <v>322</v>
      </c>
      <c r="AB60" s="67">
        <v>153</v>
      </c>
    </row>
    <row r="61" spans="2:28" ht="15.75" customHeight="1">
      <c r="B61" s="14" t="s">
        <v>64</v>
      </c>
      <c r="C61" s="63">
        <f>SUM($V41:$V44)</f>
        <v>1528</v>
      </c>
      <c r="D61" s="62">
        <f>SUM($V41:$V44)/SUM($V88:$V91)*100-100</f>
        <v>-31.32584269662921</v>
      </c>
      <c r="E61" s="63">
        <f>SUM($W41:$W44)</f>
        <v>785</v>
      </c>
      <c r="F61" s="62">
        <f>SUM($W41:$W44)/SUM($W88:$W91)*100-100</f>
        <v>-29.53321364452424</v>
      </c>
      <c r="G61" s="63">
        <f>SUM($X41:$X44)</f>
        <v>561</v>
      </c>
      <c r="H61" s="62">
        <f>SUM($X41:$X44)/SUM($X88:$X91)*100-100</f>
        <v>3.3149171270718085</v>
      </c>
      <c r="I61" s="63">
        <f>SUM($Y41:$Y44)</f>
        <v>2</v>
      </c>
      <c r="J61" s="62">
        <f>SUM($Y41:$Y44)/SUM($Y88:$Y91)*100-100</f>
        <v>-97.6470588235294</v>
      </c>
      <c r="K61" s="63">
        <f>SUM($Z41:$Z44)</f>
        <v>180</v>
      </c>
      <c r="L61" s="62">
        <f>SUM($Z41:$Z44)/SUM($Z88:$Z91)*100-100</f>
        <v>-62.732919254658384</v>
      </c>
      <c r="M61" s="63">
        <f>SUM($AA41:$AA44)</f>
        <v>93</v>
      </c>
      <c r="N61" s="62">
        <f>SUM($AA41:$AA44)/SUM($AA88:$AA91)*100-100</f>
        <v>-74.45054945054946</v>
      </c>
      <c r="O61" s="63">
        <f>SUM($AB41:$AB44)</f>
        <v>87</v>
      </c>
      <c r="P61" s="64">
        <f>SUM($AB41:$AB44)/SUM($AB88:$AB91)*100-100</f>
        <v>-26.890756302521012</v>
      </c>
      <c r="S61" s="65" t="s">
        <v>143</v>
      </c>
      <c r="T61" s="65" t="s">
        <v>100</v>
      </c>
      <c r="U61" s="65" t="s">
        <v>102</v>
      </c>
      <c r="V61" s="67">
        <v>1450</v>
      </c>
      <c r="W61" s="67">
        <v>717</v>
      </c>
      <c r="X61" s="67">
        <v>442</v>
      </c>
      <c r="Y61" s="67">
        <v>0</v>
      </c>
      <c r="Z61" s="67">
        <v>291</v>
      </c>
      <c r="AA61" s="67">
        <v>64</v>
      </c>
      <c r="AB61" s="67">
        <v>227</v>
      </c>
    </row>
    <row r="62" spans="2:28" ht="15.75" customHeight="1">
      <c r="B62" s="14" t="s">
        <v>65</v>
      </c>
      <c r="C62" s="63">
        <f>SUM($V45:$V51)</f>
        <v>6346</v>
      </c>
      <c r="D62" s="62">
        <f>SUM($V45:$V51)/SUM($V92:$V98)*100-100</f>
        <v>-18.89059304703477</v>
      </c>
      <c r="E62" s="63">
        <f>SUM($W45:$W51)</f>
        <v>2319</v>
      </c>
      <c r="F62" s="62">
        <f>SUM($W45:$W51)/SUM($W92:$W98)*100-100</f>
        <v>-21.095610751956457</v>
      </c>
      <c r="G62" s="63">
        <f>SUM($X45:$X51)</f>
        <v>2723</v>
      </c>
      <c r="H62" s="62">
        <f>SUM($X45:$X51)/SUM($X92:$X98)*100-100</f>
        <v>-16.060419235511716</v>
      </c>
      <c r="I62" s="63">
        <f>SUM($Y45:$Y51)</f>
        <v>23</v>
      </c>
      <c r="J62" s="62">
        <f>SUM($Y45:$Y51)/SUM($Y92:$Y98)*100-100</f>
        <v>53.33333333333334</v>
      </c>
      <c r="K62" s="63">
        <f>SUM($Z45:$Z51)</f>
        <v>1281</v>
      </c>
      <c r="L62" s="62">
        <f>SUM($Z45:$Z51)/SUM($Z92:$Z98)*100-100</f>
        <v>-21.21771217712177</v>
      </c>
      <c r="M62" s="63">
        <f>SUM($AA45:$AA51)</f>
        <v>698</v>
      </c>
      <c r="N62" s="62">
        <f>SUM($AA45:$AA51)/SUM($AA92:$AA98)*100-100</f>
        <v>-31.43418467583497</v>
      </c>
      <c r="O62" s="63">
        <f>SUM($AB45:$AB51)</f>
        <v>583</v>
      </c>
      <c r="P62" s="64">
        <f>SUM($AB45:$AB51)/SUM($AB92:$AB98)*100-100</f>
        <v>-4.11184210526315</v>
      </c>
      <c r="S62" s="65" t="s">
        <v>143</v>
      </c>
      <c r="T62" s="65" t="s">
        <v>100</v>
      </c>
      <c r="U62" s="65" t="s">
        <v>103</v>
      </c>
      <c r="V62" s="67">
        <v>1113</v>
      </c>
      <c r="W62" s="67">
        <v>691</v>
      </c>
      <c r="X62" s="67">
        <v>254</v>
      </c>
      <c r="Y62" s="67">
        <v>0</v>
      </c>
      <c r="Z62" s="67">
        <v>168</v>
      </c>
      <c r="AA62" s="67">
        <v>0</v>
      </c>
      <c r="AB62" s="67">
        <v>168</v>
      </c>
    </row>
    <row r="63" spans="2:28" ht="15.75" customHeight="1" thickBot="1">
      <c r="B63" s="15" t="s">
        <v>56</v>
      </c>
      <c r="C63" s="74">
        <f>$V52</f>
        <v>1172</v>
      </c>
      <c r="D63" s="73">
        <f>$V52/$V99*100-100</f>
        <v>-34.046145188519986</v>
      </c>
      <c r="E63" s="74">
        <f>$W52</f>
        <v>228</v>
      </c>
      <c r="F63" s="73">
        <f>$W52/$W99*100-100</f>
        <v>-45.192307692307686</v>
      </c>
      <c r="G63" s="74">
        <f>$X52</f>
        <v>847</v>
      </c>
      <c r="H63" s="73">
        <f>$X52/$X99*100-100</f>
        <v>-26.539462272333054</v>
      </c>
      <c r="I63" s="74">
        <f>$Y52</f>
        <v>2</v>
      </c>
      <c r="J63" s="73">
        <f>$Y52/$Y99*100-100</f>
        <v>0</v>
      </c>
      <c r="K63" s="74">
        <f>$Z52</f>
        <v>95</v>
      </c>
      <c r="L63" s="73">
        <f>$Z52/$Z99*100-100</f>
        <v>-53.883495145631066</v>
      </c>
      <c r="M63" s="74">
        <f>$AA52</f>
        <v>82</v>
      </c>
      <c r="N63" s="73">
        <f>$AA52/$AA99*100-100</f>
        <v>-56.38297872340425</v>
      </c>
      <c r="O63" s="74">
        <f>$AB52</f>
        <v>13</v>
      </c>
      <c r="P63" s="75">
        <f>$AB52/$AB99*100-100</f>
        <v>-27.777777777777786</v>
      </c>
      <c r="S63" s="65" t="s">
        <v>143</v>
      </c>
      <c r="T63" s="65" t="s">
        <v>100</v>
      </c>
      <c r="U63" s="65" t="s">
        <v>104</v>
      </c>
      <c r="V63" s="67">
        <v>5706</v>
      </c>
      <c r="W63" s="67">
        <v>1753</v>
      </c>
      <c r="X63" s="67">
        <v>2060</v>
      </c>
      <c r="Y63" s="67">
        <v>3</v>
      </c>
      <c r="Z63" s="67">
        <v>1890</v>
      </c>
      <c r="AA63" s="67">
        <v>627</v>
      </c>
      <c r="AB63" s="67">
        <v>1261</v>
      </c>
    </row>
    <row r="64" spans="2:28" ht="15.75" customHeight="1">
      <c r="B64" s="14" t="s">
        <v>66</v>
      </c>
      <c r="C64" s="63">
        <f>SUM($V16:$V19)</f>
        <v>25387</v>
      </c>
      <c r="D64" s="62">
        <f>SUM($V16:$V19)/SUM($V63:$V66)*100-100</f>
        <v>-9.41302408563783</v>
      </c>
      <c r="E64" s="63">
        <f>SUM($W16:$W19)</f>
        <v>5081</v>
      </c>
      <c r="F64" s="62">
        <f>SUM($W16:$W19)/SUM($W63:$W66)*100-100</f>
        <v>-24.243327866408222</v>
      </c>
      <c r="G64" s="63">
        <f>SUM($X16:$X19)</f>
        <v>9757</v>
      </c>
      <c r="H64" s="62">
        <f>SUM($X16:$X19)/SUM($X63:$X66)*100-100</f>
        <v>-12.845020098258146</v>
      </c>
      <c r="I64" s="63">
        <f>SUM($Y16:$Y19)</f>
        <v>524</v>
      </c>
      <c r="J64" s="62">
        <f>SUM($Y16:$Y19)/SUM($Y63:$Y66)*100-100</f>
        <v>67.41214057507986</v>
      </c>
      <c r="K64" s="63">
        <f>SUM($Z16:$Z19)</f>
        <v>10025</v>
      </c>
      <c r="L64" s="62">
        <f>SUM($Z16:$Z19)/SUM($Z63:$Z66)*100-100</f>
        <v>2.191641182466867</v>
      </c>
      <c r="M64" s="63">
        <f>SUM($AA16:$AA19)</f>
        <v>4697</v>
      </c>
      <c r="N64" s="62">
        <f>SUM($AA16:$AA19)/SUM($AA63:$AA66)*100-100</f>
        <v>3.9849457604604908</v>
      </c>
      <c r="O64" s="63">
        <f>SUM($AB16:$AB19)</f>
        <v>5194</v>
      </c>
      <c r="P64" s="64">
        <f>SUM($AB16:$AB19)/SUM($AB63:$AB66)*100-100</f>
        <v>-0.6123230003827018</v>
      </c>
      <c r="S64" s="65" t="s">
        <v>143</v>
      </c>
      <c r="T64" s="65" t="s">
        <v>100</v>
      </c>
      <c r="U64" s="65" t="s">
        <v>105</v>
      </c>
      <c r="V64" s="67">
        <v>4467</v>
      </c>
      <c r="W64" s="67">
        <v>1351</v>
      </c>
      <c r="X64" s="67">
        <v>1726</v>
      </c>
      <c r="Y64" s="67">
        <v>20</v>
      </c>
      <c r="Z64" s="67">
        <v>1370</v>
      </c>
      <c r="AA64" s="67">
        <v>526</v>
      </c>
      <c r="AB64" s="67">
        <v>827</v>
      </c>
    </row>
    <row r="65" spans="2:28" ht="15.75" customHeight="1">
      <c r="B65" s="14" t="s">
        <v>67</v>
      </c>
      <c r="C65" s="63">
        <f>SUM($V26:$V29)</f>
        <v>7911</v>
      </c>
      <c r="D65" s="62">
        <f>SUM($V26:$V29)/SUM($V73:$V76)*100-100</f>
        <v>-22.50955039670879</v>
      </c>
      <c r="E65" s="63">
        <f>SUM($W26:$W29)</f>
        <v>3427</v>
      </c>
      <c r="F65" s="62">
        <f>SUM($W26:$W29)/SUM($W73:$W76)*100-100</f>
        <v>-32.31285798933439</v>
      </c>
      <c r="G65" s="63">
        <f>SUM($X26:$X29)</f>
        <v>2433</v>
      </c>
      <c r="H65" s="62">
        <f>SUM($X26:$X29)/SUM($X73:$X76)*100-100</f>
        <v>-19.330238726790455</v>
      </c>
      <c r="I65" s="63">
        <f>SUM($Y26:$Y29)</f>
        <v>19</v>
      </c>
      <c r="J65" s="62">
        <f>SUM($Y26:$Y29)/SUM($Y73:$Y76)*100-100</f>
        <v>-60.41666666666667</v>
      </c>
      <c r="K65" s="63">
        <f>SUM($Z26:$Z29)</f>
        <v>2032</v>
      </c>
      <c r="L65" s="62">
        <f>SUM($Z26:$Z29)/SUM($Z73:$Z76)*100-100</f>
        <v>-2.401536983669544</v>
      </c>
      <c r="M65" s="63">
        <f>SUM($AA26:$AA29)</f>
        <v>731</v>
      </c>
      <c r="N65" s="62">
        <f>SUM($AA26:$AA29)/SUM($AA73:$AA76)*100-100</f>
        <v>38.70967741935485</v>
      </c>
      <c r="O65" s="63">
        <f>SUM($AB26:$AB29)</f>
        <v>1301</v>
      </c>
      <c r="P65" s="64">
        <f>SUM($AB26:$AB29)/SUM($AB73:$AB76)*100-100</f>
        <v>-16.33440514469453</v>
      </c>
      <c r="S65" s="65" t="s">
        <v>143</v>
      </c>
      <c r="T65" s="65" t="s">
        <v>100</v>
      </c>
      <c r="U65" s="65" t="s">
        <v>106</v>
      </c>
      <c r="V65" s="67">
        <v>11618</v>
      </c>
      <c r="W65" s="67">
        <v>1963</v>
      </c>
      <c r="X65" s="67">
        <v>4803</v>
      </c>
      <c r="Y65" s="67">
        <v>290</v>
      </c>
      <c r="Z65" s="67">
        <v>4562</v>
      </c>
      <c r="AA65" s="67">
        <v>2762</v>
      </c>
      <c r="AB65" s="67">
        <v>1772</v>
      </c>
    </row>
    <row r="66" spans="2:28" ht="15.75" customHeight="1">
      <c r="B66" s="14" t="s">
        <v>68</v>
      </c>
      <c r="C66" s="63">
        <f>SUM($V30:$V35)</f>
        <v>10038</v>
      </c>
      <c r="D66" s="62">
        <f>SUM($V30:$V35)/SUM($V77:$V82)*100-100</f>
        <v>-20.47219141182063</v>
      </c>
      <c r="E66" s="63">
        <f>SUM($W30:$W35)</f>
        <v>2667</v>
      </c>
      <c r="F66" s="62">
        <f>SUM($W30:$W35)/SUM($W77:$W82)*100-100</f>
        <v>-27.58620689655173</v>
      </c>
      <c r="G66" s="63">
        <f>SUM($X30:$X35)</f>
        <v>3908</v>
      </c>
      <c r="H66" s="62">
        <f>SUM($X30:$X35)/SUM($X77:$X82)*100-100</f>
        <v>-7.040913415794478</v>
      </c>
      <c r="I66" s="63">
        <f>SUM($Y30:$Y35)</f>
        <v>26</v>
      </c>
      <c r="J66" s="62">
        <f>SUM($Y30:$Y35)/SUM($Y77:$Y82)*100-100</f>
        <v>0</v>
      </c>
      <c r="K66" s="63">
        <f>SUM($Z30:$Z35)</f>
        <v>3437</v>
      </c>
      <c r="L66" s="62">
        <f>SUM($Z30:$Z35)/SUM($Z77:$Z82)*100-100</f>
        <v>-27.01210448078149</v>
      </c>
      <c r="M66" s="63">
        <f>SUM($AA30:$AA35)</f>
        <v>1596</v>
      </c>
      <c r="N66" s="62">
        <f>SUM($AA30:$AA35)/SUM($AA77:$AA82)*100-100</f>
        <v>-35.358444714459296</v>
      </c>
      <c r="O66" s="63">
        <f>SUM($AB30:$AB35)</f>
        <v>1835</v>
      </c>
      <c r="P66" s="64">
        <f>SUM($AB30:$AB35)/SUM($AB77:$AB82)*100-100</f>
        <v>-18.08035714285714</v>
      </c>
      <c r="S66" s="65" t="s">
        <v>143</v>
      </c>
      <c r="T66" s="65" t="s">
        <v>100</v>
      </c>
      <c r="U66" s="65" t="s">
        <v>107</v>
      </c>
      <c r="V66" s="67">
        <v>6234</v>
      </c>
      <c r="W66" s="67">
        <v>1640</v>
      </c>
      <c r="X66" s="67">
        <v>2606</v>
      </c>
      <c r="Y66" s="67">
        <v>0</v>
      </c>
      <c r="Z66" s="67">
        <v>1988</v>
      </c>
      <c r="AA66" s="67">
        <v>602</v>
      </c>
      <c r="AB66" s="67">
        <v>1366</v>
      </c>
    </row>
    <row r="67" spans="2:28" ht="15.75" customHeight="1" thickBot="1">
      <c r="B67" s="16" t="s">
        <v>69</v>
      </c>
      <c r="C67" s="74">
        <f>SUM($V6:$V15)+SUM($V20:$V25)+SUM($V36:$V52)</f>
        <v>29544</v>
      </c>
      <c r="D67" s="73">
        <f>(SUM($V6:$V15)+SUM($V20:$V25)+SUM($V36:$V52))/(SUM($V53:$V62)+SUM($V67:$V72)+SUM($V83:$V99))*100-100</f>
        <v>-12.965090587715423</v>
      </c>
      <c r="E67" s="74">
        <f>SUM($W6:$W15)+SUM($W20:$W25)+SUM($W36:$W52)</f>
        <v>12349</v>
      </c>
      <c r="F67" s="73">
        <f>(SUM($W6:$W15)+SUM($W20:$W25)+SUM($W36:$W52))/(SUM($W53:$W62)+SUM($W67:$W72)+SUM($W83:$W99))*100-100</f>
        <v>-22.92472849831482</v>
      </c>
      <c r="G67" s="74">
        <f>SUM($X6:$X15)+SUM($X20:$X25)+SUM($X36:$X52)</f>
        <v>12525</v>
      </c>
      <c r="H67" s="73">
        <f>(SUM($X6:$X15)+SUM($X20:$X25)+SUM($X36:$X52))/(SUM($X53:$X62)+SUM($X67:$X72)+SUM($X83:$X99))*100-100</f>
        <v>-0.5715646582519724</v>
      </c>
      <c r="I67" s="74">
        <f>SUM($Y6:$Y15)+SUM($Y20:$Y25)+SUM($Y36:$Y52)</f>
        <v>122</v>
      </c>
      <c r="J67" s="73">
        <f>(SUM($Y6:$Y15)+SUM($Y20:$Y25)+SUM($Y36:$Y52))/(SUM($Y53:$Y62)+SUM($Y67:$Y72)+SUM($Y83:$Y99))*100-100</f>
        <v>-45.2914798206278</v>
      </c>
      <c r="K67" s="74">
        <f>SUM($Z6:$Z15)+SUM($Z20:$Z25)+SUM($Z36:$Z52)</f>
        <v>4548</v>
      </c>
      <c r="L67" s="73">
        <f>(SUM($Z6:$Z15)+SUM($Z20:$Z25)+SUM($Z36:$Z52))/(SUM($Z53:$Z62)+SUM($Z67:$Z72)+SUM($Z83:$Z99))*100-100</f>
        <v>-10.875955320399768</v>
      </c>
      <c r="M67" s="74">
        <f>SUM($AA6:$AA15)+SUM($AA20:$AA25)+SUM($AA36:$AA52)</f>
        <v>1987</v>
      </c>
      <c r="N67" s="73">
        <f>(SUM($AA6:$AA15)+SUM($AA20:$AA25)+SUM($AA36:$AA52))/(SUM($AA53:$AA62)+SUM($AA67:$AA72)+SUM($AA83:$AA99))*100-100</f>
        <v>-29.21268257926613</v>
      </c>
      <c r="O67" s="74">
        <f>SUM($AB6:$AB15)+SUM($AB20:$AB25)+SUM($AB36:$AB52)</f>
        <v>2552</v>
      </c>
      <c r="P67" s="75">
        <f>(SUM($AB6:$AB15)+SUM($AB20:$AB25)+SUM($AB36:$AB52))/(SUM($AB53:$AB62)+SUM($AB67:$AB72)+SUM($AB83:$AB99))*100-100</f>
        <v>11.733800350262698</v>
      </c>
      <c r="S67" s="65" t="s">
        <v>143</v>
      </c>
      <c r="T67" s="65" t="s">
        <v>100</v>
      </c>
      <c r="U67" s="65" t="s">
        <v>108</v>
      </c>
      <c r="V67" s="67">
        <v>1056</v>
      </c>
      <c r="W67" s="67">
        <v>672</v>
      </c>
      <c r="X67" s="67">
        <v>330</v>
      </c>
      <c r="Y67" s="67">
        <v>2</v>
      </c>
      <c r="Z67" s="67">
        <v>52</v>
      </c>
      <c r="AA67" s="67">
        <v>0</v>
      </c>
      <c r="AB67" s="67">
        <v>52</v>
      </c>
    </row>
    <row r="68" spans="19:28" ht="15.75" customHeight="1">
      <c r="S68" s="65" t="s">
        <v>143</v>
      </c>
      <c r="T68" s="65" t="s">
        <v>100</v>
      </c>
      <c r="U68" s="65" t="s">
        <v>109</v>
      </c>
      <c r="V68" s="67">
        <v>438</v>
      </c>
      <c r="W68" s="67">
        <v>297</v>
      </c>
      <c r="X68" s="67">
        <v>127</v>
      </c>
      <c r="Y68" s="67">
        <v>1</v>
      </c>
      <c r="Z68" s="67">
        <v>13</v>
      </c>
      <c r="AA68" s="67">
        <v>0</v>
      </c>
      <c r="AB68" s="67">
        <v>13</v>
      </c>
    </row>
    <row r="69" spans="19:28" ht="15.75" customHeight="1">
      <c r="S69" s="65" t="s">
        <v>143</v>
      </c>
      <c r="T69" s="65" t="s">
        <v>100</v>
      </c>
      <c r="U69" s="65" t="s">
        <v>110</v>
      </c>
      <c r="V69" s="67">
        <v>680</v>
      </c>
      <c r="W69" s="67">
        <v>445</v>
      </c>
      <c r="X69" s="67">
        <v>199</v>
      </c>
      <c r="Y69" s="67">
        <v>0</v>
      </c>
      <c r="Z69" s="67">
        <v>36</v>
      </c>
      <c r="AA69" s="67">
        <v>0</v>
      </c>
      <c r="AB69" s="67">
        <v>36</v>
      </c>
    </row>
    <row r="70" spans="19:28" ht="15.75" customHeight="1">
      <c r="S70" s="65" t="s">
        <v>143</v>
      </c>
      <c r="T70" s="65" t="s">
        <v>100</v>
      </c>
      <c r="U70" s="65" t="s">
        <v>111</v>
      </c>
      <c r="V70" s="67">
        <v>278</v>
      </c>
      <c r="W70" s="67">
        <v>232</v>
      </c>
      <c r="X70" s="67">
        <v>22</v>
      </c>
      <c r="Y70" s="67">
        <v>0</v>
      </c>
      <c r="Z70" s="67">
        <v>24</v>
      </c>
      <c r="AA70" s="67">
        <v>0</v>
      </c>
      <c r="AB70" s="67">
        <v>24</v>
      </c>
    </row>
    <row r="71" spans="19:28" ht="12">
      <c r="S71" s="65" t="s">
        <v>143</v>
      </c>
      <c r="T71" s="65" t="s">
        <v>100</v>
      </c>
      <c r="U71" s="65" t="s">
        <v>112</v>
      </c>
      <c r="V71" s="67">
        <v>359</v>
      </c>
      <c r="W71" s="67">
        <v>262</v>
      </c>
      <c r="X71" s="67">
        <v>74</v>
      </c>
      <c r="Y71" s="67">
        <v>0</v>
      </c>
      <c r="Z71" s="67">
        <v>23</v>
      </c>
      <c r="AA71" s="67">
        <v>0</v>
      </c>
      <c r="AB71" s="67">
        <v>23</v>
      </c>
    </row>
    <row r="72" spans="19:28" ht="12">
      <c r="S72" s="65" t="s">
        <v>143</v>
      </c>
      <c r="T72" s="65" t="s">
        <v>100</v>
      </c>
      <c r="U72" s="65" t="s">
        <v>113</v>
      </c>
      <c r="V72" s="67">
        <v>1219</v>
      </c>
      <c r="W72" s="67">
        <v>820</v>
      </c>
      <c r="X72" s="67">
        <v>245</v>
      </c>
      <c r="Y72" s="67">
        <v>1</v>
      </c>
      <c r="Z72" s="67">
        <v>153</v>
      </c>
      <c r="AA72" s="67">
        <v>82</v>
      </c>
      <c r="AB72" s="67">
        <v>71</v>
      </c>
    </row>
    <row r="73" spans="19:28" ht="12">
      <c r="S73" s="65" t="s">
        <v>143</v>
      </c>
      <c r="T73" s="65" t="s">
        <v>100</v>
      </c>
      <c r="U73" s="65" t="s">
        <v>114</v>
      </c>
      <c r="V73" s="67">
        <v>1007</v>
      </c>
      <c r="W73" s="67">
        <v>732</v>
      </c>
      <c r="X73" s="67">
        <v>146</v>
      </c>
      <c r="Y73" s="67">
        <v>1</v>
      </c>
      <c r="Z73" s="67">
        <v>128</v>
      </c>
      <c r="AA73" s="67">
        <v>0</v>
      </c>
      <c r="AB73" s="67">
        <v>128</v>
      </c>
    </row>
    <row r="74" spans="19:28" ht="12">
      <c r="S74" s="65" t="s">
        <v>143</v>
      </c>
      <c r="T74" s="65" t="s">
        <v>100</v>
      </c>
      <c r="U74" s="65" t="s">
        <v>115</v>
      </c>
      <c r="V74" s="67">
        <v>2893</v>
      </c>
      <c r="W74" s="67">
        <v>1587</v>
      </c>
      <c r="X74" s="67">
        <v>769</v>
      </c>
      <c r="Y74" s="67">
        <v>32</v>
      </c>
      <c r="Z74" s="67">
        <v>505</v>
      </c>
      <c r="AA74" s="67">
        <v>231</v>
      </c>
      <c r="AB74" s="67">
        <v>274</v>
      </c>
    </row>
    <row r="75" spans="19:28" ht="12">
      <c r="S75" s="65" t="s">
        <v>143</v>
      </c>
      <c r="T75" s="65" t="s">
        <v>100</v>
      </c>
      <c r="U75" s="65" t="s">
        <v>116</v>
      </c>
      <c r="V75" s="67">
        <v>5414</v>
      </c>
      <c r="W75" s="67">
        <v>2185</v>
      </c>
      <c r="X75" s="67">
        <v>1842</v>
      </c>
      <c r="Y75" s="67">
        <v>13</v>
      </c>
      <c r="Z75" s="67">
        <v>1374</v>
      </c>
      <c r="AA75" s="67">
        <v>296</v>
      </c>
      <c r="AB75" s="67">
        <v>1078</v>
      </c>
    </row>
    <row r="76" spans="19:28" ht="12">
      <c r="S76" s="65" t="s">
        <v>143</v>
      </c>
      <c r="T76" s="65" t="s">
        <v>100</v>
      </c>
      <c r="U76" s="65" t="s">
        <v>117</v>
      </c>
      <c r="V76" s="67">
        <v>895</v>
      </c>
      <c r="W76" s="67">
        <v>559</v>
      </c>
      <c r="X76" s="67">
        <v>259</v>
      </c>
      <c r="Y76" s="67">
        <v>2</v>
      </c>
      <c r="Z76" s="67">
        <v>75</v>
      </c>
      <c r="AA76" s="67">
        <v>0</v>
      </c>
      <c r="AB76" s="67">
        <v>75</v>
      </c>
    </row>
    <row r="77" spans="19:28" ht="12">
      <c r="S77" s="65" t="s">
        <v>143</v>
      </c>
      <c r="T77" s="65" t="s">
        <v>100</v>
      </c>
      <c r="U77" s="65" t="s">
        <v>118</v>
      </c>
      <c r="V77" s="67">
        <v>870</v>
      </c>
      <c r="W77" s="67">
        <v>508</v>
      </c>
      <c r="X77" s="67">
        <v>246</v>
      </c>
      <c r="Y77" s="67">
        <v>1</v>
      </c>
      <c r="Z77" s="67">
        <v>115</v>
      </c>
      <c r="AA77" s="67">
        <v>0</v>
      </c>
      <c r="AB77" s="67">
        <v>115</v>
      </c>
    </row>
    <row r="78" spans="19:28" ht="12">
      <c r="S78" s="65" t="s">
        <v>143</v>
      </c>
      <c r="T78" s="65" t="s">
        <v>100</v>
      </c>
      <c r="U78" s="65" t="s">
        <v>119</v>
      </c>
      <c r="V78" s="67">
        <v>1460</v>
      </c>
      <c r="W78" s="67">
        <v>489</v>
      </c>
      <c r="X78" s="67">
        <v>577</v>
      </c>
      <c r="Y78" s="67">
        <v>1</v>
      </c>
      <c r="Z78" s="67">
        <v>393</v>
      </c>
      <c r="AA78" s="67">
        <v>136</v>
      </c>
      <c r="AB78" s="67">
        <v>257</v>
      </c>
    </row>
    <row r="79" spans="19:28" ht="12">
      <c r="S79" s="65" t="s">
        <v>143</v>
      </c>
      <c r="T79" s="65" t="s">
        <v>100</v>
      </c>
      <c r="U79" s="65" t="s">
        <v>120</v>
      </c>
      <c r="V79" s="67">
        <v>5902</v>
      </c>
      <c r="W79" s="67">
        <v>1099</v>
      </c>
      <c r="X79" s="67">
        <v>1757</v>
      </c>
      <c r="Y79" s="67">
        <v>14</v>
      </c>
      <c r="Z79" s="67">
        <v>3032</v>
      </c>
      <c r="AA79" s="67">
        <v>1885</v>
      </c>
      <c r="AB79" s="67">
        <v>1147</v>
      </c>
    </row>
    <row r="80" spans="19:28" ht="12">
      <c r="S80" s="65" t="s">
        <v>143</v>
      </c>
      <c r="T80" s="65" t="s">
        <v>100</v>
      </c>
      <c r="U80" s="65" t="s">
        <v>121</v>
      </c>
      <c r="V80" s="67">
        <v>3100</v>
      </c>
      <c r="W80" s="67">
        <v>1041</v>
      </c>
      <c r="X80" s="67">
        <v>1157</v>
      </c>
      <c r="Y80" s="67">
        <v>8</v>
      </c>
      <c r="Z80" s="67">
        <v>894</v>
      </c>
      <c r="AA80" s="67">
        <v>404</v>
      </c>
      <c r="AB80" s="67">
        <v>490</v>
      </c>
    </row>
    <row r="81" spans="19:28" ht="12">
      <c r="S81" s="65" t="s">
        <v>143</v>
      </c>
      <c r="T81" s="65" t="s">
        <v>100</v>
      </c>
      <c r="U81" s="65" t="s">
        <v>122</v>
      </c>
      <c r="V81" s="67">
        <v>829</v>
      </c>
      <c r="W81" s="67">
        <v>271</v>
      </c>
      <c r="X81" s="67">
        <v>392</v>
      </c>
      <c r="Y81" s="67">
        <v>2</v>
      </c>
      <c r="Z81" s="67">
        <v>164</v>
      </c>
      <c r="AA81" s="67">
        <v>0</v>
      </c>
      <c r="AB81" s="67">
        <v>164</v>
      </c>
    </row>
    <row r="82" spans="19:28" ht="12">
      <c r="S82" s="65" t="s">
        <v>143</v>
      </c>
      <c r="T82" s="65" t="s">
        <v>100</v>
      </c>
      <c r="U82" s="65" t="s">
        <v>123</v>
      </c>
      <c r="V82" s="67">
        <v>461</v>
      </c>
      <c r="W82" s="67">
        <v>275</v>
      </c>
      <c r="X82" s="67">
        <v>75</v>
      </c>
      <c r="Y82" s="67">
        <v>0</v>
      </c>
      <c r="Z82" s="67">
        <v>111</v>
      </c>
      <c r="AA82" s="67">
        <v>44</v>
      </c>
      <c r="AB82" s="67">
        <v>67</v>
      </c>
    </row>
    <row r="83" spans="19:28" ht="12">
      <c r="S83" s="65" t="s">
        <v>143</v>
      </c>
      <c r="T83" s="65" t="s">
        <v>100</v>
      </c>
      <c r="U83" s="65" t="s">
        <v>124</v>
      </c>
      <c r="V83" s="67">
        <v>187</v>
      </c>
      <c r="W83" s="67">
        <v>128</v>
      </c>
      <c r="X83" s="67">
        <v>55</v>
      </c>
      <c r="Y83" s="67">
        <v>0</v>
      </c>
      <c r="Z83" s="67">
        <v>4</v>
      </c>
      <c r="AA83" s="67">
        <v>0</v>
      </c>
      <c r="AB83" s="67">
        <v>4</v>
      </c>
    </row>
    <row r="84" spans="19:28" ht="12">
      <c r="S84" s="65" t="s">
        <v>143</v>
      </c>
      <c r="T84" s="65" t="s">
        <v>100</v>
      </c>
      <c r="U84" s="65" t="s">
        <v>125</v>
      </c>
      <c r="V84" s="67">
        <v>310</v>
      </c>
      <c r="W84" s="67">
        <v>161</v>
      </c>
      <c r="X84" s="67">
        <v>42</v>
      </c>
      <c r="Y84" s="67">
        <v>51</v>
      </c>
      <c r="Z84" s="67">
        <v>56</v>
      </c>
      <c r="AA84" s="67">
        <v>43</v>
      </c>
      <c r="AB84" s="67">
        <v>13</v>
      </c>
    </row>
    <row r="85" spans="19:28" ht="12">
      <c r="S85" s="65" t="s">
        <v>143</v>
      </c>
      <c r="T85" s="65" t="s">
        <v>100</v>
      </c>
      <c r="U85" s="65" t="s">
        <v>126</v>
      </c>
      <c r="V85" s="67">
        <v>893</v>
      </c>
      <c r="W85" s="67">
        <v>530</v>
      </c>
      <c r="X85" s="67">
        <v>252</v>
      </c>
      <c r="Y85" s="67">
        <v>4</v>
      </c>
      <c r="Z85" s="67">
        <v>107</v>
      </c>
      <c r="AA85" s="67">
        <v>60</v>
      </c>
      <c r="AB85" s="67">
        <v>47</v>
      </c>
    </row>
    <row r="86" spans="19:28" ht="12">
      <c r="S86" s="65" t="s">
        <v>143</v>
      </c>
      <c r="T86" s="65" t="s">
        <v>100</v>
      </c>
      <c r="U86" s="65" t="s">
        <v>127</v>
      </c>
      <c r="V86" s="67">
        <v>1645</v>
      </c>
      <c r="W86" s="67">
        <v>566</v>
      </c>
      <c r="X86" s="67">
        <v>557</v>
      </c>
      <c r="Y86" s="67">
        <v>1</v>
      </c>
      <c r="Z86" s="67">
        <v>521</v>
      </c>
      <c r="AA86" s="67">
        <v>365</v>
      </c>
      <c r="AB86" s="67">
        <v>156</v>
      </c>
    </row>
    <row r="87" spans="19:28" ht="12">
      <c r="S87" s="65" t="s">
        <v>143</v>
      </c>
      <c r="T87" s="65" t="s">
        <v>100</v>
      </c>
      <c r="U87" s="65" t="s">
        <v>128</v>
      </c>
      <c r="V87" s="67">
        <v>842</v>
      </c>
      <c r="W87" s="67">
        <v>340</v>
      </c>
      <c r="X87" s="67">
        <v>318</v>
      </c>
      <c r="Y87" s="67">
        <v>2</v>
      </c>
      <c r="Z87" s="67">
        <v>182</v>
      </c>
      <c r="AA87" s="67">
        <v>155</v>
      </c>
      <c r="AB87" s="67">
        <v>27</v>
      </c>
    </row>
    <row r="88" spans="19:28" ht="12">
      <c r="S88" s="65" t="s">
        <v>143</v>
      </c>
      <c r="T88" s="65" t="s">
        <v>100</v>
      </c>
      <c r="U88" s="65" t="s">
        <v>129</v>
      </c>
      <c r="V88" s="67">
        <v>341</v>
      </c>
      <c r="W88" s="67">
        <v>244</v>
      </c>
      <c r="X88" s="67">
        <v>74</v>
      </c>
      <c r="Y88" s="67">
        <v>3</v>
      </c>
      <c r="Z88" s="67">
        <v>20</v>
      </c>
      <c r="AA88" s="67">
        <v>0</v>
      </c>
      <c r="AB88" s="67">
        <v>20</v>
      </c>
    </row>
    <row r="89" spans="19:28" ht="12">
      <c r="S89" s="65" t="s">
        <v>143</v>
      </c>
      <c r="T89" s="65" t="s">
        <v>100</v>
      </c>
      <c r="U89" s="65" t="s">
        <v>130</v>
      </c>
      <c r="V89" s="67">
        <v>743</v>
      </c>
      <c r="W89" s="67">
        <v>338</v>
      </c>
      <c r="X89" s="67">
        <v>287</v>
      </c>
      <c r="Y89" s="67">
        <v>1</v>
      </c>
      <c r="Z89" s="67">
        <v>117</v>
      </c>
      <c r="AA89" s="67">
        <v>89</v>
      </c>
      <c r="AB89" s="67">
        <v>28</v>
      </c>
    </row>
    <row r="90" spans="19:28" ht="12">
      <c r="S90" s="65" t="s">
        <v>143</v>
      </c>
      <c r="T90" s="65" t="s">
        <v>100</v>
      </c>
      <c r="U90" s="65" t="s">
        <v>131</v>
      </c>
      <c r="V90" s="67">
        <v>855</v>
      </c>
      <c r="W90" s="67">
        <v>374</v>
      </c>
      <c r="X90" s="67">
        <v>134</v>
      </c>
      <c r="Y90" s="67">
        <v>70</v>
      </c>
      <c r="Z90" s="67">
        <v>277</v>
      </c>
      <c r="AA90" s="67">
        <v>227</v>
      </c>
      <c r="AB90" s="67">
        <v>50</v>
      </c>
    </row>
    <row r="91" spans="19:28" ht="12">
      <c r="S91" s="65" t="s">
        <v>143</v>
      </c>
      <c r="T91" s="65" t="s">
        <v>100</v>
      </c>
      <c r="U91" s="65" t="s">
        <v>132</v>
      </c>
      <c r="V91" s="67">
        <v>286</v>
      </c>
      <c r="W91" s="67">
        <v>158</v>
      </c>
      <c r="X91" s="67">
        <v>48</v>
      </c>
      <c r="Y91" s="67">
        <v>11</v>
      </c>
      <c r="Z91" s="67">
        <v>69</v>
      </c>
      <c r="AA91" s="67">
        <v>48</v>
      </c>
      <c r="AB91" s="67">
        <v>21</v>
      </c>
    </row>
    <row r="92" spans="19:28" ht="12">
      <c r="S92" s="65" t="s">
        <v>143</v>
      </c>
      <c r="T92" s="65" t="s">
        <v>100</v>
      </c>
      <c r="U92" s="65" t="s">
        <v>133</v>
      </c>
      <c r="V92" s="67">
        <v>3619</v>
      </c>
      <c r="W92" s="67">
        <v>954</v>
      </c>
      <c r="X92" s="67">
        <v>1555</v>
      </c>
      <c r="Y92" s="67">
        <v>2</v>
      </c>
      <c r="Z92" s="67">
        <v>1108</v>
      </c>
      <c r="AA92" s="67">
        <v>771</v>
      </c>
      <c r="AB92" s="67">
        <v>337</v>
      </c>
    </row>
    <row r="93" spans="19:28" ht="12">
      <c r="S93" s="65" t="s">
        <v>143</v>
      </c>
      <c r="T93" s="65" t="s">
        <v>100</v>
      </c>
      <c r="U93" s="65" t="s">
        <v>134</v>
      </c>
      <c r="V93" s="67">
        <v>384</v>
      </c>
      <c r="W93" s="67">
        <v>231</v>
      </c>
      <c r="X93" s="67">
        <v>126</v>
      </c>
      <c r="Y93" s="67">
        <v>0</v>
      </c>
      <c r="Z93" s="67">
        <v>27</v>
      </c>
      <c r="AA93" s="67">
        <v>0</v>
      </c>
      <c r="AB93" s="67">
        <v>27</v>
      </c>
    </row>
    <row r="94" spans="19:28" ht="12">
      <c r="S94" s="65" t="s">
        <v>143</v>
      </c>
      <c r="T94" s="65" t="s">
        <v>100</v>
      </c>
      <c r="U94" s="65" t="s">
        <v>135</v>
      </c>
      <c r="V94" s="67">
        <v>738</v>
      </c>
      <c r="W94" s="67">
        <v>264</v>
      </c>
      <c r="X94" s="67">
        <v>329</v>
      </c>
      <c r="Y94" s="67">
        <v>3</v>
      </c>
      <c r="Z94" s="67">
        <v>142</v>
      </c>
      <c r="AA94" s="67">
        <v>127</v>
      </c>
      <c r="AB94" s="67">
        <v>15</v>
      </c>
    </row>
    <row r="95" spans="19:28" ht="12">
      <c r="S95" s="65" t="s">
        <v>143</v>
      </c>
      <c r="T95" s="65" t="s">
        <v>100</v>
      </c>
      <c r="U95" s="65" t="s">
        <v>136</v>
      </c>
      <c r="V95" s="67">
        <v>875</v>
      </c>
      <c r="W95" s="67">
        <v>422</v>
      </c>
      <c r="X95" s="67">
        <v>371</v>
      </c>
      <c r="Y95" s="67">
        <v>1</v>
      </c>
      <c r="Z95" s="67">
        <v>81</v>
      </c>
      <c r="AA95" s="67">
        <v>0</v>
      </c>
      <c r="AB95" s="67">
        <v>81</v>
      </c>
    </row>
    <row r="96" spans="19:28" ht="12">
      <c r="S96" s="65" t="s">
        <v>143</v>
      </c>
      <c r="T96" s="65" t="s">
        <v>100</v>
      </c>
      <c r="U96" s="65" t="s">
        <v>137</v>
      </c>
      <c r="V96" s="67">
        <v>663</v>
      </c>
      <c r="W96" s="67">
        <v>290</v>
      </c>
      <c r="X96" s="67">
        <v>306</v>
      </c>
      <c r="Y96" s="67">
        <v>2</v>
      </c>
      <c r="Z96" s="67">
        <v>65</v>
      </c>
      <c r="AA96" s="67">
        <v>37</v>
      </c>
      <c r="AB96" s="67">
        <v>28</v>
      </c>
    </row>
    <row r="97" spans="19:28" ht="12">
      <c r="S97" s="65" t="s">
        <v>143</v>
      </c>
      <c r="T97" s="65" t="s">
        <v>100</v>
      </c>
      <c r="U97" s="65" t="s">
        <v>138</v>
      </c>
      <c r="V97" s="67">
        <v>587</v>
      </c>
      <c r="W97" s="67">
        <v>317</v>
      </c>
      <c r="X97" s="67">
        <v>210</v>
      </c>
      <c r="Y97" s="67">
        <v>3</v>
      </c>
      <c r="Z97" s="67">
        <v>57</v>
      </c>
      <c r="AA97" s="67">
        <v>0</v>
      </c>
      <c r="AB97" s="67">
        <v>57</v>
      </c>
    </row>
    <row r="98" spans="19:28" ht="12">
      <c r="S98" s="65" t="s">
        <v>143</v>
      </c>
      <c r="T98" s="65" t="s">
        <v>100</v>
      </c>
      <c r="U98" s="65" t="s">
        <v>139</v>
      </c>
      <c r="V98" s="67">
        <v>958</v>
      </c>
      <c r="W98" s="67">
        <v>461</v>
      </c>
      <c r="X98" s="67">
        <v>347</v>
      </c>
      <c r="Y98" s="67">
        <v>4</v>
      </c>
      <c r="Z98" s="67">
        <v>146</v>
      </c>
      <c r="AA98" s="67">
        <v>83</v>
      </c>
      <c r="AB98" s="67">
        <v>63</v>
      </c>
    </row>
    <row r="99" spans="19:28" ht="12">
      <c r="S99" s="65" t="s">
        <v>143</v>
      </c>
      <c r="T99" s="65" t="s">
        <v>100</v>
      </c>
      <c r="U99" s="65" t="s">
        <v>140</v>
      </c>
      <c r="V99" s="67">
        <v>1777</v>
      </c>
      <c r="W99" s="67">
        <v>416</v>
      </c>
      <c r="X99" s="67">
        <v>1153</v>
      </c>
      <c r="Y99" s="67">
        <v>2</v>
      </c>
      <c r="Z99" s="67">
        <v>206</v>
      </c>
      <c r="AA99" s="67">
        <v>188</v>
      </c>
      <c r="AB99" s="67">
        <v>18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６月分着工新設住宅戸数：利用関係別・都道府県別表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3120</v>
      </c>
      <c r="D6" s="62">
        <f aca="true" t="shared" si="1" ref="D6:D52">IF(OR($V6="",$V53=""),"",IF(AND($V6=0,$V53=0),"0.0",IF(AND($V6&gt;0,$V53=0),"     -   ",IF(AND($V6=0,$V53&gt;0),"  -100.0",$V6/$V53*100-100))))</f>
        <v>-12.457912457912457</v>
      </c>
      <c r="E6" s="63">
        <f aca="true" t="shared" si="2" ref="E6:E52">IF($W6="","",IF($W6=0,0,$W6))</f>
        <v>1147</v>
      </c>
      <c r="F6" s="62">
        <f aca="true" t="shared" si="3" ref="F6:F52">IF(OR($W6="",$W53=""),"",IF(AND($W6=0,$W53=0),"0.0",IF(AND($W6&gt;0,$W53=0),"     -   ",IF(AND($W6=0,$W53&gt;0),"  -100.0",$W6/$W53*100-100))))</f>
        <v>-17.42260619150467</v>
      </c>
      <c r="G6" s="63">
        <f aca="true" t="shared" si="4" ref="G6:G52">IF($X6="","",IF($X6=0,0,$X6))</f>
        <v>1617</v>
      </c>
      <c r="H6" s="62">
        <f aca="true" t="shared" si="5" ref="H6:H52">IF(OR($X6="",$X53=""),"",IF(AND($X6=0,$X53=0),"0.0",IF(AND($X6&gt;0,$X53=0),"     -   ",IF(AND($X6=0,$X53&gt;0),"  -100.0",$X6/$X53*100-100))))</f>
        <v>-11.687602403058435</v>
      </c>
      <c r="I6" s="63">
        <f aca="true" t="shared" si="6" ref="I6:I52">IF($Y6="","",IF($Y6=0,0,$Y6))</f>
        <v>6</v>
      </c>
      <c r="J6" s="62">
        <f aca="true" t="shared" si="7" ref="J6:J52">IF(OR($Y6="",$Y53=""),"",IF(AND($Y6=0,$Y53=0),"0.0",IF(AND($Y6&gt;0,$Y53=0),"     -   ",IF(AND($Y6=0,$Y53&gt;0),"  -100.0",$Y6/$Y53*100-100))))</f>
        <v>-80.64516129032258</v>
      </c>
      <c r="K6" s="63">
        <f aca="true" t="shared" si="8" ref="K6:K52">IF($Z6="","",IF($Z6=0,0,$Z6))</f>
        <v>350</v>
      </c>
      <c r="L6" s="62">
        <f aca="true" t="shared" si="9" ref="L6:L52">IF(OR($Z6="",$Z53=""),"",IF(AND($Z6=0,$Z53=0),"0.0",IF(AND($Z6&gt;0,$Z53=0),"     -   ",IF(AND($Z6=0,$Z53&gt;0),"  -100.0",$Z6/$Z53*100-100))))</f>
        <v>11.821086261980838</v>
      </c>
      <c r="M6" s="63">
        <f aca="true" t="shared" si="10" ref="M6:M52">IF($AA6="","",IF($AA6=0,0,$AA6))</f>
        <v>143</v>
      </c>
      <c r="N6" s="62">
        <f aca="true" t="shared" si="11" ref="N6:N52">IF(OR($AA6="",$AA53=""),"",IF(AND($AA6=0,$AA53=0),"0.0",IF(AND($AA6&gt;0,$AA53=0),"     -   ",IF(AND($AA6=0,$AA53&gt;0),"  -100.0",$AA6/$AA53*100-100))))</f>
        <v>-10.625</v>
      </c>
      <c r="O6" s="63">
        <f aca="true" t="shared" si="12" ref="O6:O52">IF($AB6="","",IF($AB6=0,0,$AB6))</f>
        <v>186</v>
      </c>
      <c r="P6" s="64">
        <f aca="true" t="shared" si="13" ref="P6:P52">IF(OR($AB6="",$AB53=""),"",IF(AND($AB6=0,$AB53=0),"0.0",IF(AND($AB6&gt;0,$AB53=0),"     -   ",IF(AND($AB6=0,$AB53&gt;0),"  -100.0",$AB6/$AB53*100-100))))</f>
        <v>21.568627450980387</v>
      </c>
      <c r="R6" s="1" t="s">
        <v>92</v>
      </c>
      <c r="S6" s="65" t="s">
        <v>142</v>
      </c>
      <c r="T6" s="65" t="s">
        <v>99</v>
      </c>
      <c r="U6" s="65" t="s">
        <v>95</v>
      </c>
      <c r="V6" s="66">
        <v>3120</v>
      </c>
      <c r="W6" s="66">
        <v>1147</v>
      </c>
      <c r="X6" s="66">
        <v>1617</v>
      </c>
      <c r="Y6" s="66">
        <v>6</v>
      </c>
      <c r="Z6" s="66">
        <v>350</v>
      </c>
      <c r="AA6" s="66">
        <v>143</v>
      </c>
      <c r="AB6" s="66">
        <v>186</v>
      </c>
    </row>
    <row r="7" spans="2:28" ht="15.75" customHeight="1">
      <c r="B7" s="12" t="s">
        <v>11</v>
      </c>
      <c r="C7" s="61">
        <f t="shared" si="0"/>
        <v>528</v>
      </c>
      <c r="D7" s="62">
        <f t="shared" si="1"/>
        <v>-25</v>
      </c>
      <c r="E7" s="63">
        <f t="shared" si="2"/>
        <v>364</v>
      </c>
      <c r="F7" s="62">
        <f t="shared" si="3"/>
        <v>-16.129032258064512</v>
      </c>
      <c r="G7" s="63">
        <f t="shared" si="4"/>
        <v>126</v>
      </c>
      <c r="H7" s="62">
        <f t="shared" si="5"/>
        <v>-43.99999999999999</v>
      </c>
      <c r="I7" s="63">
        <f t="shared" si="6"/>
        <v>0</v>
      </c>
      <c r="J7" s="62" t="str">
        <f t="shared" si="7"/>
        <v>  -100.0</v>
      </c>
      <c r="K7" s="63">
        <f t="shared" si="8"/>
        <v>38</v>
      </c>
      <c r="L7" s="62">
        <f t="shared" si="9"/>
        <v>-11.627906976744185</v>
      </c>
      <c r="M7" s="63">
        <f t="shared" si="10"/>
        <v>0</v>
      </c>
      <c r="N7" s="62" t="str">
        <f t="shared" si="11"/>
        <v>0.0</v>
      </c>
      <c r="O7" s="63">
        <f t="shared" si="12"/>
        <v>38</v>
      </c>
      <c r="P7" s="64">
        <f t="shared" si="13"/>
        <v>-11.627906976744185</v>
      </c>
      <c r="S7" s="65" t="s">
        <v>142</v>
      </c>
      <c r="T7" s="65" t="s">
        <v>99</v>
      </c>
      <c r="U7" s="65" t="s">
        <v>96</v>
      </c>
      <c r="V7" s="67">
        <v>528</v>
      </c>
      <c r="W7" s="67">
        <v>364</v>
      </c>
      <c r="X7" s="67">
        <v>126</v>
      </c>
      <c r="Y7" s="67">
        <v>0</v>
      </c>
      <c r="Z7" s="67">
        <v>38</v>
      </c>
      <c r="AA7" s="67">
        <v>0</v>
      </c>
      <c r="AB7" s="67">
        <v>38</v>
      </c>
    </row>
    <row r="8" spans="2:28" ht="15.75" customHeight="1">
      <c r="B8" s="12" t="s">
        <v>12</v>
      </c>
      <c r="C8" s="61">
        <f t="shared" si="0"/>
        <v>782</v>
      </c>
      <c r="D8" s="62">
        <f t="shared" si="1"/>
        <v>2.89473684210526</v>
      </c>
      <c r="E8" s="63">
        <f t="shared" si="2"/>
        <v>442</v>
      </c>
      <c r="F8" s="62">
        <f t="shared" si="3"/>
        <v>-3.282275711159727</v>
      </c>
      <c r="G8" s="63">
        <f t="shared" si="4"/>
        <v>264</v>
      </c>
      <c r="H8" s="62">
        <f t="shared" si="5"/>
        <v>-1.8587360594795541</v>
      </c>
      <c r="I8" s="63">
        <f t="shared" si="6"/>
        <v>41</v>
      </c>
      <c r="J8" s="62">
        <f t="shared" si="7"/>
        <v>485.71428571428567</v>
      </c>
      <c r="K8" s="63">
        <f t="shared" si="8"/>
        <v>35</v>
      </c>
      <c r="L8" s="62">
        <f t="shared" si="9"/>
        <v>29.62962962962962</v>
      </c>
      <c r="M8" s="63">
        <f t="shared" si="10"/>
        <v>0</v>
      </c>
      <c r="N8" s="62" t="str">
        <f t="shared" si="11"/>
        <v>0.0</v>
      </c>
      <c r="O8" s="63">
        <f t="shared" si="12"/>
        <v>35</v>
      </c>
      <c r="P8" s="64">
        <f t="shared" si="13"/>
        <v>29.62962962962962</v>
      </c>
      <c r="S8" s="65" t="s">
        <v>142</v>
      </c>
      <c r="T8" s="65" t="s">
        <v>99</v>
      </c>
      <c r="U8" s="65" t="s">
        <v>94</v>
      </c>
      <c r="V8" s="67">
        <v>782</v>
      </c>
      <c r="W8" s="67">
        <v>442</v>
      </c>
      <c r="X8" s="67">
        <v>264</v>
      </c>
      <c r="Y8" s="67">
        <v>41</v>
      </c>
      <c r="Z8" s="67">
        <v>35</v>
      </c>
      <c r="AA8" s="67">
        <v>0</v>
      </c>
      <c r="AB8" s="67">
        <v>35</v>
      </c>
    </row>
    <row r="9" spans="2:28" ht="15.75" customHeight="1">
      <c r="B9" s="12" t="s">
        <v>13</v>
      </c>
      <c r="C9" s="61">
        <f t="shared" si="0"/>
        <v>2592</v>
      </c>
      <c r="D9" s="62">
        <f t="shared" si="1"/>
        <v>30.12048192771084</v>
      </c>
      <c r="E9" s="63">
        <f t="shared" si="2"/>
        <v>700</v>
      </c>
      <c r="F9" s="62">
        <f t="shared" si="3"/>
        <v>-17.452830188679243</v>
      </c>
      <c r="G9" s="63">
        <f t="shared" si="4"/>
        <v>1310</v>
      </c>
      <c r="H9" s="62">
        <f t="shared" si="5"/>
        <v>40.557939914163086</v>
      </c>
      <c r="I9" s="63">
        <f t="shared" si="6"/>
        <v>66</v>
      </c>
      <c r="J9" s="62">
        <f t="shared" si="7"/>
        <v>560</v>
      </c>
      <c r="K9" s="63">
        <f t="shared" si="8"/>
        <v>516</v>
      </c>
      <c r="L9" s="62">
        <f t="shared" si="9"/>
        <v>155.44554455445544</v>
      </c>
      <c r="M9" s="63">
        <f t="shared" si="10"/>
        <v>234</v>
      </c>
      <c r="N9" s="62">
        <f t="shared" si="11"/>
        <v>23300</v>
      </c>
      <c r="O9" s="63">
        <f t="shared" si="12"/>
        <v>257</v>
      </c>
      <c r="P9" s="64">
        <f t="shared" si="13"/>
        <v>27.860696517412947</v>
      </c>
      <c r="S9" s="65" t="s">
        <v>142</v>
      </c>
      <c r="T9" s="65" t="s">
        <v>99</v>
      </c>
      <c r="U9" s="65" t="s">
        <v>97</v>
      </c>
      <c r="V9" s="67">
        <v>2592</v>
      </c>
      <c r="W9" s="67">
        <v>700</v>
      </c>
      <c r="X9" s="67">
        <v>1310</v>
      </c>
      <c r="Y9" s="67">
        <v>66</v>
      </c>
      <c r="Z9" s="67">
        <v>516</v>
      </c>
      <c r="AA9" s="67">
        <v>234</v>
      </c>
      <c r="AB9" s="67">
        <v>257</v>
      </c>
    </row>
    <row r="10" spans="2:28" ht="15.75" customHeight="1">
      <c r="B10" s="12" t="s">
        <v>14</v>
      </c>
      <c r="C10" s="61">
        <f t="shared" si="0"/>
        <v>372</v>
      </c>
      <c r="D10" s="62">
        <f t="shared" si="1"/>
        <v>-21.684210526315795</v>
      </c>
      <c r="E10" s="63">
        <f t="shared" si="2"/>
        <v>250</v>
      </c>
      <c r="F10" s="62">
        <f t="shared" si="3"/>
        <v>-20.886075949367083</v>
      </c>
      <c r="G10" s="63">
        <f t="shared" si="4"/>
        <v>105</v>
      </c>
      <c r="H10" s="62">
        <f t="shared" si="5"/>
        <v>-7.89473684210526</v>
      </c>
      <c r="I10" s="63">
        <f t="shared" si="6"/>
        <v>1</v>
      </c>
      <c r="J10" s="62">
        <f t="shared" si="7"/>
        <v>-95.65217391304348</v>
      </c>
      <c r="K10" s="63">
        <f t="shared" si="8"/>
        <v>16</v>
      </c>
      <c r="L10" s="62">
        <f t="shared" si="9"/>
        <v>-27.272727272727266</v>
      </c>
      <c r="M10" s="63">
        <f t="shared" si="10"/>
        <v>0</v>
      </c>
      <c r="N10" s="62" t="str">
        <f t="shared" si="11"/>
        <v>0.0</v>
      </c>
      <c r="O10" s="63">
        <f t="shared" si="12"/>
        <v>16</v>
      </c>
      <c r="P10" s="64">
        <f t="shared" si="13"/>
        <v>-27.272727272727266</v>
      </c>
      <c r="S10" s="65" t="s">
        <v>142</v>
      </c>
      <c r="T10" s="65" t="s">
        <v>99</v>
      </c>
      <c r="U10" s="65" t="s">
        <v>98</v>
      </c>
      <c r="V10" s="67">
        <v>372</v>
      </c>
      <c r="W10" s="67">
        <v>250</v>
      </c>
      <c r="X10" s="67">
        <v>105</v>
      </c>
      <c r="Y10" s="67">
        <v>1</v>
      </c>
      <c r="Z10" s="67">
        <v>16</v>
      </c>
      <c r="AA10" s="67">
        <v>0</v>
      </c>
      <c r="AB10" s="67">
        <v>16</v>
      </c>
    </row>
    <row r="11" spans="2:28" ht="15.75" customHeight="1">
      <c r="B11" s="12" t="s">
        <v>15</v>
      </c>
      <c r="C11" s="61">
        <f t="shared" si="0"/>
        <v>529</v>
      </c>
      <c r="D11" s="62">
        <f t="shared" si="1"/>
        <v>-4.856115107913666</v>
      </c>
      <c r="E11" s="63">
        <f t="shared" si="2"/>
        <v>291</v>
      </c>
      <c r="F11" s="62">
        <f t="shared" si="3"/>
        <v>-17.563739376770542</v>
      </c>
      <c r="G11" s="63">
        <f t="shared" si="4"/>
        <v>190</v>
      </c>
      <c r="H11" s="62">
        <f t="shared" si="5"/>
        <v>11.111111111111114</v>
      </c>
      <c r="I11" s="63">
        <f t="shared" si="6"/>
        <v>0</v>
      </c>
      <c r="J11" s="62" t="str">
        <f t="shared" si="7"/>
        <v>  -100.0</v>
      </c>
      <c r="K11" s="63">
        <f t="shared" si="8"/>
        <v>48</v>
      </c>
      <c r="L11" s="62">
        <f t="shared" si="9"/>
        <v>71.42857142857142</v>
      </c>
      <c r="M11" s="63">
        <f t="shared" si="10"/>
        <v>0</v>
      </c>
      <c r="N11" s="62" t="str">
        <f t="shared" si="11"/>
        <v>0.0</v>
      </c>
      <c r="O11" s="63">
        <f t="shared" si="12"/>
        <v>48</v>
      </c>
      <c r="P11" s="64">
        <f t="shared" si="13"/>
        <v>84.61538461538461</v>
      </c>
      <c r="S11" s="65" t="s">
        <v>142</v>
      </c>
      <c r="T11" s="65" t="s">
        <v>99</v>
      </c>
      <c r="U11" s="65" t="s">
        <v>99</v>
      </c>
      <c r="V11" s="67">
        <v>529</v>
      </c>
      <c r="W11" s="67">
        <v>291</v>
      </c>
      <c r="X11" s="67">
        <v>190</v>
      </c>
      <c r="Y11" s="67">
        <v>0</v>
      </c>
      <c r="Z11" s="67">
        <v>48</v>
      </c>
      <c r="AA11" s="67">
        <v>0</v>
      </c>
      <c r="AB11" s="67">
        <v>48</v>
      </c>
    </row>
    <row r="12" spans="2:28" ht="15.75" customHeight="1">
      <c r="B12" s="12" t="s">
        <v>16</v>
      </c>
      <c r="C12" s="61">
        <f t="shared" si="0"/>
        <v>1477</v>
      </c>
      <c r="D12" s="62">
        <f t="shared" si="1"/>
        <v>-1.9256308100929544</v>
      </c>
      <c r="E12" s="63">
        <f t="shared" si="2"/>
        <v>762</v>
      </c>
      <c r="F12" s="62">
        <f t="shared" si="3"/>
        <v>-6.503067484662566</v>
      </c>
      <c r="G12" s="63">
        <f t="shared" si="4"/>
        <v>531</v>
      </c>
      <c r="H12" s="62">
        <f t="shared" si="5"/>
        <v>-15.714285714285708</v>
      </c>
      <c r="I12" s="63">
        <f t="shared" si="6"/>
        <v>2</v>
      </c>
      <c r="J12" s="62">
        <f t="shared" si="7"/>
        <v>100</v>
      </c>
      <c r="K12" s="63">
        <f t="shared" si="8"/>
        <v>182</v>
      </c>
      <c r="L12" s="62">
        <f t="shared" si="9"/>
        <v>203.33333333333331</v>
      </c>
      <c r="M12" s="63">
        <f t="shared" si="10"/>
        <v>70</v>
      </c>
      <c r="N12" s="62" t="str">
        <f t="shared" si="11"/>
        <v>     -   </v>
      </c>
      <c r="O12" s="63">
        <f t="shared" si="12"/>
        <v>112</v>
      </c>
      <c r="P12" s="64">
        <f t="shared" si="13"/>
        <v>86.66666666666666</v>
      </c>
      <c r="S12" s="65" t="s">
        <v>142</v>
      </c>
      <c r="T12" s="65" t="s">
        <v>99</v>
      </c>
      <c r="U12" s="65" t="s">
        <v>100</v>
      </c>
      <c r="V12" s="67">
        <v>1477</v>
      </c>
      <c r="W12" s="67">
        <v>762</v>
      </c>
      <c r="X12" s="67">
        <v>531</v>
      </c>
      <c r="Y12" s="67">
        <v>2</v>
      </c>
      <c r="Z12" s="67">
        <v>182</v>
      </c>
      <c r="AA12" s="67">
        <v>70</v>
      </c>
      <c r="AB12" s="67">
        <v>112</v>
      </c>
    </row>
    <row r="13" spans="2:28" ht="15.75" customHeight="1">
      <c r="B13" s="12" t="s">
        <v>17</v>
      </c>
      <c r="C13" s="61">
        <f t="shared" si="0"/>
        <v>1565</v>
      </c>
      <c r="D13" s="62">
        <f t="shared" si="1"/>
        <v>-22.792303897385295</v>
      </c>
      <c r="E13" s="63">
        <f t="shared" si="2"/>
        <v>827</v>
      </c>
      <c r="F13" s="62">
        <f t="shared" si="3"/>
        <v>-27.32864674868189</v>
      </c>
      <c r="G13" s="63">
        <f t="shared" si="4"/>
        <v>548</v>
      </c>
      <c r="H13" s="62">
        <f t="shared" si="5"/>
        <v>-9.868421052631575</v>
      </c>
      <c r="I13" s="63">
        <f t="shared" si="6"/>
        <v>4</v>
      </c>
      <c r="J13" s="62">
        <f t="shared" si="7"/>
        <v>100</v>
      </c>
      <c r="K13" s="63">
        <f t="shared" si="8"/>
        <v>186</v>
      </c>
      <c r="L13" s="62">
        <f t="shared" si="9"/>
        <v>-33.33333333333334</v>
      </c>
      <c r="M13" s="63">
        <f t="shared" si="10"/>
        <v>0</v>
      </c>
      <c r="N13" s="62" t="str">
        <f t="shared" si="11"/>
        <v>  -100.0</v>
      </c>
      <c r="O13" s="63">
        <f t="shared" si="12"/>
        <v>186</v>
      </c>
      <c r="P13" s="64">
        <f t="shared" si="13"/>
        <v>-3.626943005181346</v>
      </c>
      <c r="S13" s="65" t="s">
        <v>142</v>
      </c>
      <c r="T13" s="65" t="s">
        <v>99</v>
      </c>
      <c r="U13" s="65" t="s">
        <v>101</v>
      </c>
      <c r="V13" s="67">
        <v>1565</v>
      </c>
      <c r="W13" s="67">
        <v>827</v>
      </c>
      <c r="X13" s="67">
        <v>548</v>
      </c>
      <c r="Y13" s="67">
        <v>4</v>
      </c>
      <c r="Z13" s="67">
        <v>186</v>
      </c>
      <c r="AA13" s="67">
        <v>0</v>
      </c>
      <c r="AB13" s="67">
        <v>186</v>
      </c>
    </row>
    <row r="14" spans="2:28" ht="15.75" customHeight="1">
      <c r="B14" s="12" t="s">
        <v>18</v>
      </c>
      <c r="C14" s="61">
        <f t="shared" si="0"/>
        <v>1102</v>
      </c>
      <c r="D14" s="62">
        <f t="shared" si="1"/>
        <v>1.2867647058823621</v>
      </c>
      <c r="E14" s="63">
        <f t="shared" si="2"/>
        <v>521</v>
      </c>
      <c r="F14" s="62">
        <f t="shared" si="3"/>
        <v>-21.536144578313255</v>
      </c>
      <c r="G14" s="63">
        <f t="shared" si="4"/>
        <v>361</v>
      </c>
      <c r="H14" s="62">
        <f t="shared" si="5"/>
        <v>36.226415094339615</v>
      </c>
      <c r="I14" s="63">
        <f t="shared" si="6"/>
        <v>4</v>
      </c>
      <c r="J14" s="62">
        <f t="shared" si="7"/>
        <v>33.333333333333314</v>
      </c>
      <c r="K14" s="63">
        <f t="shared" si="8"/>
        <v>216</v>
      </c>
      <c r="L14" s="62">
        <f t="shared" si="9"/>
        <v>38.46153846153845</v>
      </c>
      <c r="M14" s="63">
        <f t="shared" si="10"/>
        <v>0</v>
      </c>
      <c r="N14" s="62" t="str">
        <f t="shared" si="11"/>
        <v>0.0</v>
      </c>
      <c r="O14" s="63">
        <f t="shared" si="12"/>
        <v>216</v>
      </c>
      <c r="P14" s="64">
        <f t="shared" si="13"/>
        <v>38.46153846153845</v>
      </c>
      <c r="S14" s="65" t="s">
        <v>142</v>
      </c>
      <c r="T14" s="65" t="s">
        <v>99</v>
      </c>
      <c r="U14" s="65" t="s">
        <v>102</v>
      </c>
      <c r="V14" s="67">
        <v>1102</v>
      </c>
      <c r="W14" s="67">
        <v>521</v>
      </c>
      <c r="X14" s="67">
        <v>361</v>
      </c>
      <c r="Y14" s="67">
        <v>4</v>
      </c>
      <c r="Z14" s="67">
        <v>216</v>
      </c>
      <c r="AA14" s="67">
        <v>0</v>
      </c>
      <c r="AB14" s="67">
        <v>216</v>
      </c>
    </row>
    <row r="15" spans="2:28" ht="15.75" customHeight="1">
      <c r="B15" s="12" t="s">
        <v>19</v>
      </c>
      <c r="C15" s="61">
        <f t="shared" si="0"/>
        <v>1013</v>
      </c>
      <c r="D15" s="62">
        <f t="shared" si="1"/>
        <v>-20.17336485421592</v>
      </c>
      <c r="E15" s="63">
        <f t="shared" si="2"/>
        <v>511</v>
      </c>
      <c r="F15" s="62">
        <f t="shared" si="3"/>
        <v>-13.242784380305608</v>
      </c>
      <c r="G15" s="63">
        <f t="shared" si="4"/>
        <v>356</v>
      </c>
      <c r="H15" s="62">
        <f t="shared" si="5"/>
        <v>-5.066666666666663</v>
      </c>
      <c r="I15" s="63">
        <f t="shared" si="6"/>
        <v>2</v>
      </c>
      <c r="J15" s="62" t="str">
        <f t="shared" si="7"/>
        <v>     -   </v>
      </c>
      <c r="K15" s="63">
        <f t="shared" si="8"/>
        <v>144</v>
      </c>
      <c r="L15" s="62">
        <f t="shared" si="9"/>
        <v>-52.78688524590164</v>
      </c>
      <c r="M15" s="63">
        <f t="shared" si="10"/>
        <v>0</v>
      </c>
      <c r="N15" s="62" t="str">
        <f t="shared" si="11"/>
        <v>  -100.0</v>
      </c>
      <c r="O15" s="63">
        <f t="shared" si="12"/>
        <v>144</v>
      </c>
      <c r="P15" s="64">
        <f t="shared" si="13"/>
        <v>-23.40425531914893</v>
      </c>
      <c r="S15" s="65" t="s">
        <v>142</v>
      </c>
      <c r="T15" s="65" t="s">
        <v>99</v>
      </c>
      <c r="U15" s="65" t="s">
        <v>103</v>
      </c>
      <c r="V15" s="67">
        <v>1013</v>
      </c>
      <c r="W15" s="67">
        <v>511</v>
      </c>
      <c r="X15" s="67">
        <v>356</v>
      </c>
      <c r="Y15" s="67">
        <v>2</v>
      </c>
      <c r="Z15" s="67">
        <v>144</v>
      </c>
      <c r="AA15" s="67">
        <v>0</v>
      </c>
      <c r="AB15" s="67">
        <v>144</v>
      </c>
    </row>
    <row r="16" spans="2:28" ht="15.75" customHeight="1">
      <c r="B16" s="12" t="s">
        <v>20</v>
      </c>
      <c r="C16" s="61">
        <f t="shared" si="0"/>
        <v>4883</v>
      </c>
      <c r="D16" s="62">
        <f t="shared" si="1"/>
        <v>-9.624282805848608</v>
      </c>
      <c r="E16" s="63">
        <f t="shared" si="2"/>
        <v>1428</v>
      </c>
      <c r="F16" s="62">
        <f t="shared" si="3"/>
        <v>-20.22346368715084</v>
      </c>
      <c r="G16" s="63">
        <f t="shared" si="4"/>
        <v>1893</v>
      </c>
      <c r="H16" s="62">
        <f t="shared" si="5"/>
        <v>9.86651189785259</v>
      </c>
      <c r="I16" s="63">
        <f t="shared" si="6"/>
        <v>4</v>
      </c>
      <c r="J16" s="62">
        <f t="shared" si="7"/>
        <v>-96.15384615384616</v>
      </c>
      <c r="K16" s="63">
        <f t="shared" si="8"/>
        <v>1558</v>
      </c>
      <c r="L16" s="62">
        <f t="shared" si="9"/>
        <v>-12.7659574468085</v>
      </c>
      <c r="M16" s="63">
        <f t="shared" si="10"/>
        <v>230</v>
      </c>
      <c r="N16" s="62">
        <f t="shared" si="11"/>
        <v>-43.627450980392155</v>
      </c>
      <c r="O16" s="63">
        <f t="shared" si="12"/>
        <v>1308</v>
      </c>
      <c r="P16" s="64">
        <f t="shared" si="13"/>
        <v>-5.079825834542817</v>
      </c>
      <c r="S16" s="65" t="s">
        <v>142</v>
      </c>
      <c r="T16" s="65" t="s">
        <v>99</v>
      </c>
      <c r="U16" s="65" t="s">
        <v>104</v>
      </c>
      <c r="V16" s="67">
        <v>4883</v>
      </c>
      <c r="W16" s="67">
        <v>1428</v>
      </c>
      <c r="X16" s="67">
        <v>1893</v>
      </c>
      <c r="Y16" s="67">
        <v>4</v>
      </c>
      <c r="Z16" s="67">
        <v>1558</v>
      </c>
      <c r="AA16" s="67">
        <v>230</v>
      </c>
      <c r="AB16" s="67">
        <v>1308</v>
      </c>
    </row>
    <row r="17" spans="2:28" ht="15.75" customHeight="1">
      <c r="B17" s="12" t="s">
        <v>21</v>
      </c>
      <c r="C17" s="61">
        <f t="shared" si="0"/>
        <v>3759</v>
      </c>
      <c r="D17" s="62">
        <f t="shared" si="1"/>
        <v>-24.578651685393254</v>
      </c>
      <c r="E17" s="63">
        <f t="shared" si="2"/>
        <v>1038</v>
      </c>
      <c r="F17" s="62">
        <f t="shared" si="3"/>
        <v>-29.9122214719784</v>
      </c>
      <c r="G17" s="63">
        <f t="shared" si="4"/>
        <v>1303</v>
      </c>
      <c r="H17" s="62">
        <f t="shared" si="5"/>
        <v>-32.06465067778936</v>
      </c>
      <c r="I17" s="63">
        <f t="shared" si="6"/>
        <v>27</v>
      </c>
      <c r="J17" s="62">
        <f t="shared" si="7"/>
        <v>-42.553191489361694</v>
      </c>
      <c r="K17" s="63">
        <f t="shared" si="8"/>
        <v>1391</v>
      </c>
      <c r="L17" s="62">
        <f t="shared" si="9"/>
        <v>-9.557867360208064</v>
      </c>
      <c r="M17" s="63">
        <f t="shared" si="10"/>
        <v>450</v>
      </c>
      <c r="N17" s="62">
        <f t="shared" si="11"/>
        <v>-14.285714285714292</v>
      </c>
      <c r="O17" s="63">
        <f t="shared" si="12"/>
        <v>933</v>
      </c>
      <c r="P17" s="64">
        <f t="shared" si="13"/>
        <v>-6.513026052104209</v>
      </c>
      <c r="S17" s="65" t="s">
        <v>142</v>
      </c>
      <c r="T17" s="65" t="s">
        <v>99</v>
      </c>
      <c r="U17" s="65" t="s">
        <v>105</v>
      </c>
      <c r="V17" s="67">
        <v>3759</v>
      </c>
      <c r="W17" s="67">
        <v>1038</v>
      </c>
      <c r="X17" s="67">
        <v>1303</v>
      </c>
      <c r="Y17" s="67">
        <v>27</v>
      </c>
      <c r="Z17" s="67">
        <v>1391</v>
      </c>
      <c r="AA17" s="67">
        <v>450</v>
      </c>
      <c r="AB17" s="67">
        <v>933</v>
      </c>
    </row>
    <row r="18" spans="2:28" ht="15.75" customHeight="1">
      <c r="B18" s="12" t="s">
        <v>22</v>
      </c>
      <c r="C18" s="61">
        <f t="shared" si="0"/>
        <v>11011</v>
      </c>
      <c r="D18" s="62">
        <f t="shared" si="1"/>
        <v>0.5846350598337438</v>
      </c>
      <c r="E18" s="63">
        <f t="shared" si="2"/>
        <v>1511</v>
      </c>
      <c r="F18" s="62">
        <f t="shared" si="3"/>
        <v>-16.657473800330948</v>
      </c>
      <c r="G18" s="63">
        <f t="shared" si="4"/>
        <v>4758</v>
      </c>
      <c r="H18" s="62">
        <f t="shared" si="5"/>
        <v>5.125939019001336</v>
      </c>
      <c r="I18" s="63">
        <f t="shared" si="6"/>
        <v>18</v>
      </c>
      <c r="J18" s="62">
        <f t="shared" si="7"/>
        <v>-5.26315789473685</v>
      </c>
      <c r="K18" s="63">
        <f t="shared" si="8"/>
        <v>4724</v>
      </c>
      <c r="L18" s="62">
        <f t="shared" si="9"/>
        <v>2.941817389409465</v>
      </c>
      <c r="M18" s="63">
        <f t="shared" si="10"/>
        <v>2827</v>
      </c>
      <c r="N18" s="62">
        <f t="shared" si="11"/>
        <v>-1.9424210891432523</v>
      </c>
      <c r="O18" s="63">
        <f t="shared" si="12"/>
        <v>1857</v>
      </c>
      <c r="P18" s="64">
        <f t="shared" si="13"/>
        <v>10.2731591448931</v>
      </c>
      <c r="S18" s="65" t="s">
        <v>142</v>
      </c>
      <c r="T18" s="65" t="s">
        <v>99</v>
      </c>
      <c r="U18" s="65" t="s">
        <v>106</v>
      </c>
      <c r="V18" s="67">
        <v>11011</v>
      </c>
      <c r="W18" s="67">
        <v>1511</v>
      </c>
      <c r="X18" s="67">
        <v>4758</v>
      </c>
      <c r="Y18" s="67">
        <v>18</v>
      </c>
      <c r="Z18" s="67">
        <v>4724</v>
      </c>
      <c r="AA18" s="67">
        <v>2827</v>
      </c>
      <c r="AB18" s="67">
        <v>1857</v>
      </c>
    </row>
    <row r="19" spans="2:28" ht="15.75" customHeight="1">
      <c r="B19" s="12" t="s">
        <v>23</v>
      </c>
      <c r="C19" s="61">
        <f t="shared" si="0"/>
        <v>5278</v>
      </c>
      <c r="D19" s="62">
        <f t="shared" si="1"/>
        <v>-16.658771514290223</v>
      </c>
      <c r="E19" s="63">
        <f t="shared" si="2"/>
        <v>1102</v>
      </c>
      <c r="F19" s="62">
        <f t="shared" si="3"/>
        <v>-26.923076923076934</v>
      </c>
      <c r="G19" s="63">
        <f t="shared" si="4"/>
        <v>1858</v>
      </c>
      <c r="H19" s="62">
        <f t="shared" si="5"/>
        <v>-14.535418583256671</v>
      </c>
      <c r="I19" s="63">
        <f t="shared" si="6"/>
        <v>106</v>
      </c>
      <c r="J19" s="62" t="str">
        <f t="shared" si="7"/>
        <v>     -   </v>
      </c>
      <c r="K19" s="63">
        <f t="shared" si="8"/>
        <v>2212</v>
      </c>
      <c r="L19" s="62">
        <f t="shared" si="9"/>
        <v>-16.559788758958888</v>
      </c>
      <c r="M19" s="63">
        <f t="shared" si="10"/>
        <v>1025</v>
      </c>
      <c r="N19" s="62">
        <f t="shared" si="11"/>
        <v>-12.167952013710376</v>
      </c>
      <c r="O19" s="63">
        <f t="shared" si="12"/>
        <v>1161</v>
      </c>
      <c r="P19" s="64">
        <f t="shared" si="13"/>
        <v>-19.375</v>
      </c>
      <c r="S19" s="65" t="s">
        <v>142</v>
      </c>
      <c r="T19" s="65" t="s">
        <v>99</v>
      </c>
      <c r="U19" s="65" t="s">
        <v>107</v>
      </c>
      <c r="V19" s="67">
        <v>5278</v>
      </c>
      <c r="W19" s="67">
        <v>1102</v>
      </c>
      <c r="X19" s="67">
        <v>1858</v>
      </c>
      <c r="Y19" s="67">
        <v>106</v>
      </c>
      <c r="Z19" s="67">
        <v>2212</v>
      </c>
      <c r="AA19" s="67">
        <v>1025</v>
      </c>
      <c r="AB19" s="67">
        <v>1161</v>
      </c>
    </row>
    <row r="20" spans="2:28" ht="15.75" customHeight="1">
      <c r="B20" s="12" t="s">
        <v>24</v>
      </c>
      <c r="C20" s="61">
        <f t="shared" si="0"/>
        <v>907</v>
      </c>
      <c r="D20" s="62">
        <f t="shared" si="1"/>
        <v>-8.93574297188755</v>
      </c>
      <c r="E20" s="63">
        <f t="shared" si="2"/>
        <v>587</v>
      </c>
      <c r="F20" s="62">
        <f t="shared" si="3"/>
        <v>-15.660919540229884</v>
      </c>
      <c r="G20" s="63">
        <f t="shared" si="4"/>
        <v>283</v>
      </c>
      <c r="H20" s="62">
        <f t="shared" si="5"/>
        <v>14.574898785425106</v>
      </c>
      <c r="I20" s="63">
        <f t="shared" si="6"/>
        <v>4</v>
      </c>
      <c r="J20" s="62">
        <f t="shared" si="7"/>
        <v>-33.33333333333334</v>
      </c>
      <c r="K20" s="63">
        <f t="shared" si="8"/>
        <v>33</v>
      </c>
      <c r="L20" s="62">
        <f t="shared" si="9"/>
        <v>-29.787234042553195</v>
      </c>
      <c r="M20" s="63">
        <f t="shared" si="10"/>
        <v>0</v>
      </c>
      <c r="N20" s="62" t="str">
        <f t="shared" si="11"/>
        <v>0.0</v>
      </c>
      <c r="O20" s="63">
        <f t="shared" si="12"/>
        <v>33</v>
      </c>
      <c r="P20" s="64">
        <f t="shared" si="13"/>
        <v>-13.157894736842096</v>
      </c>
      <c r="S20" s="65" t="s">
        <v>142</v>
      </c>
      <c r="T20" s="65" t="s">
        <v>99</v>
      </c>
      <c r="U20" s="65" t="s">
        <v>108</v>
      </c>
      <c r="V20" s="67">
        <v>907</v>
      </c>
      <c r="W20" s="67">
        <v>587</v>
      </c>
      <c r="X20" s="67">
        <v>283</v>
      </c>
      <c r="Y20" s="67">
        <v>4</v>
      </c>
      <c r="Z20" s="67">
        <v>33</v>
      </c>
      <c r="AA20" s="67">
        <v>0</v>
      </c>
      <c r="AB20" s="67">
        <v>33</v>
      </c>
    </row>
    <row r="21" spans="2:28" ht="15.75" customHeight="1">
      <c r="B21" s="12" t="s">
        <v>25</v>
      </c>
      <c r="C21" s="61">
        <f t="shared" si="0"/>
        <v>512</v>
      </c>
      <c r="D21" s="62">
        <f t="shared" si="1"/>
        <v>-19.115323854660346</v>
      </c>
      <c r="E21" s="63">
        <f t="shared" si="2"/>
        <v>362</v>
      </c>
      <c r="F21" s="62">
        <f t="shared" si="3"/>
        <v>-2.949061662198389</v>
      </c>
      <c r="G21" s="63">
        <f t="shared" si="4"/>
        <v>112</v>
      </c>
      <c r="H21" s="62">
        <f t="shared" si="5"/>
        <v>-53.52697095435685</v>
      </c>
      <c r="I21" s="63">
        <f t="shared" si="6"/>
        <v>9</v>
      </c>
      <c r="J21" s="62" t="str">
        <f t="shared" si="7"/>
        <v>     -   </v>
      </c>
      <c r="K21" s="63">
        <f t="shared" si="8"/>
        <v>29</v>
      </c>
      <c r="L21" s="62">
        <f t="shared" si="9"/>
        <v>52.63157894736844</v>
      </c>
      <c r="M21" s="63">
        <f t="shared" si="10"/>
        <v>0</v>
      </c>
      <c r="N21" s="62" t="str">
        <f t="shared" si="11"/>
        <v>0.0</v>
      </c>
      <c r="O21" s="63">
        <f t="shared" si="12"/>
        <v>29</v>
      </c>
      <c r="P21" s="64">
        <f t="shared" si="13"/>
        <v>52.63157894736844</v>
      </c>
      <c r="S21" s="65" t="s">
        <v>142</v>
      </c>
      <c r="T21" s="65" t="s">
        <v>99</v>
      </c>
      <c r="U21" s="65" t="s">
        <v>109</v>
      </c>
      <c r="V21" s="67">
        <v>512</v>
      </c>
      <c r="W21" s="67">
        <v>362</v>
      </c>
      <c r="X21" s="67">
        <v>112</v>
      </c>
      <c r="Y21" s="67">
        <v>9</v>
      </c>
      <c r="Z21" s="67">
        <v>29</v>
      </c>
      <c r="AA21" s="67">
        <v>0</v>
      </c>
      <c r="AB21" s="67">
        <v>29</v>
      </c>
    </row>
    <row r="22" spans="2:28" ht="15.75" customHeight="1">
      <c r="B22" s="12" t="s">
        <v>26</v>
      </c>
      <c r="C22" s="61">
        <f t="shared" si="0"/>
        <v>590</v>
      </c>
      <c r="D22" s="62">
        <f t="shared" si="1"/>
        <v>-17.94158553546592</v>
      </c>
      <c r="E22" s="63">
        <f t="shared" si="2"/>
        <v>311</v>
      </c>
      <c r="F22" s="62">
        <f t="shared" si="3"/>
        <v>-22.25</v>
      </c>
      <c r="G22" s="63">
        <f t="shared" si="4"/>
        <v>223</v>
      </c>
      <c r="H22" s="62">
        <f t="shared" si="5"/>
        <v>26.704545454545453</v>
      </c>
      <c r="I22" s="63">
        <f t="shared" si="6"/>
        <v>0</v>
      </c>
      <c r="J22" s="62" t="str">
        <f t="shared" si="7"/>
        <v>  -100.0</v>
      </c>
      <c r="K22" s="63">
        <f t="shared" si="8"/>
        <v>56</v>
      </c>
      <c r="L22" s="62">
        <f t="shared" si="9"/>
        <v>-60.563380281690144</v>
      </c>
      <c r="M22" s="63">
        <f t="shared" si="10"/>
        <v>0</v>
      </c>
      <c r="N22" s="62" t="str">
        <f t="shared" si="11"/>
        <v>  -100.0</v>
      </c>
      <c r="O22" s="63">
        <f t="shared" si="12"/>
        <v>56</v>
      </c>
      <c r="P22" s="64">
        <f t="shared" si="13"/>
        <v>-9.677419354838719</v>
      </c>
      <c r="S22" s="65" t="s">
        <v>142</v>
      </c>
      <c r="T22" s="65" t="s">
        <v>99</v>
      </c>
      <c r="U22" s="65" t="s">
        <v>110</v>
      </c>
      <c r="V22" s="67">
        <v>590</v>
      </c>
      <c r="W22" s="67">
        <v>311</v>
      </c>
      <c r="X22" s="67">
        <v>223</v>
      </c>
      <c r="Y22" s="67">
        <v>0</v>
      </c>
      <c r="Z22" s="67">
        <v>56</v>
      </c>
      <c r="AA22" s="67">
        <v>0</v>
      </c>
      <c r="AB22" s="67">
        <v>56</v>
      </c>
    </row>
    <row r="23" spans="2:28" ht="15.75" customHeight="1">
      <c r="B23" s="12" t="s">
        <v>27</v>
      </c>
      <c r="C23" s="61">
        <f t="shared" si="0"/>
        <v>336</v>
      </c>
      <c r="D23" s="62">
        <f t="shared" si="1"/>
        <v>-8.44686648501363</v>
      </c>
      <c r="E23" s="63">
        <f t="shared" si="2"/>
        <v>224</v>
      </c>
      <c r="F23" s="62">
        <f t="shared" si="3"/>
        <v>-23.02405498281786</v>
      </c>
      <c r="G23" s="63">
        <f t="shared" si="4"/>
        <v>86</v>
      </c>
      <c r="H23" s="62">
        <f t="shared" si="5"/>
        <v>91.11111111111111</v>
      </c>
      <c r="I23" s="63">
        <f t="shared" si="6"/>
        <v>0</v>
      </c>
      <c r="J23" s="62" t="str">
        <f t="shared" si="7"/>
        <v>0.0</v>
      </c>
      <c r="K23" s="63">
        <f t="shared" si="8"/>
        <v>26</v>
      </c>
      <c r="L23" s="62">
        <f t="shared" si="9"/>
        <v>-16.129032258064512</v>
      </c>
      <c r="M23" s="63">
        <f t="shared" si="10"/>
        <v>0</v>
      </c>
      <c r="N23" s="62" t="str">
        <f t="shared" si="11"/>
        <v>  -100.0</v>
      </c>
      <c r="O23" s="63">
        <f t="shared" si="12"/>
        <v>26</v>
      </c>
      <c r="P23" s="64">
        <f t="shared" si="13"/>
        <v>-3.7037037037037095</v>
      </c>
      <c r="S23" s="65" t="s">
        <v>142</v>
      </c>
      <c r="T23" s="65" t="s">
        <v>99</v>
      </c>
      <c r="U23" s="65" t="s">
        <v>111</v>
      </c>
      <c r="V23" s="67">
        <v>336</v>
      </c>
      <c r="W23" s="67">
        <v>224</v>
      </c>
      <c r="X23" s="67">
        <v>86</v>
      </c>
      <c r="Y23" s="67">
        <v>0</v>
      </c>
      <c r="Z23" s="67">
        <v>26</v>
      </c>
      <c r="AA23" s="67">
        <v>0</v>
      </c>
      <c r="AB23" s="67">
        <v>26</v>
      </c>
    </row>
    <row r="24" spans="2:28" ht="15.75" customHeight="1">
      <c r="B24" s="12" t="s">
        <v>28</v>
      </c>
      <c r="C24" s="61">
        <f t="shared" si="0"/>
        <v>318</v>
      </c>
      <c r="D24" s="62">
        <f t="shared" si="1"/>
        <v>-32.62711864406779</v>
      </c>
      <c r="E24" s="63">
        <f t="shared" si="2"/>
        <v>250</v>
      </c>
      <c r="F24" s="62">
        <f t="shared" si="3"/>
        <v>-21.630094043887155</v>
      </c>
      <c r="G24" s="63">
        <f t="shared" si="4"/>
        <v>43</v>
      </c>
      <c r="H24" s="62">
        <f t="shared" si="5"/>
        <v>-66.14173228346456</v>
      </c>
      <c r="I24" s="63">
        <f t="shared" si="6"/>
        <v>0</v>
      </c>
      <c r="J24" s="62" t="str">
        <f t="shared" si="7"/>
        <v>0.0</v>
      </c>
      <c r="K24" s="63">
        <f t="shared" si="8"/>
        <v>25</v>
      </c>
      <c r="L24" s="62">
        <f t="shared" si="9"/>
        <v>-3.8461538461538396</v>
      </c>
      <c r="M24" s="63">
        <f t="shared" si="10"/>
        <v>0</v>
      </c>
      <c r="N24" s="62" t="str">
        <f t="shared" si="11"/>
        <v>0.0</v>
      </c>
      <c r="O24" s="63">
        <f t="shared" si="12"/>
        <v>25</v>
      </c>
      <c r="P24" s="64">
        <f t="shared" si="13"/>
        <v>-3.8461538461538396</v>
      </c>
      <c r="S24" s="65" t="s">
        <v>142</v>
      </c>
      <c r="T24" s="65" t="s">
        <v>99</v>
      </c>
      <c r="U24" s="65" t="s">
        <v>112</v>
      </c>
      <c r="V24" s="67">
        <v>318</v>
      </c>
      <c r="W24" s="67">
        <v>250</v>
      </c>
      <c r="X24" s="67">
        <v>43</v>
      </c>
      <c r="Y24" s="67">
        <v>0</v>
      </c>
      <c r="Z24" s="67">
        <v>25</v>
      </c>
      <c r="AA24" s="67">
        <v>0</v>
      </c>
      <c r="AB24" s="67">
        <v>25</v>
      </c>
    </row>
    <row r="25" spans="2:28" ht="15.75" customHeight="1">
      <c r="B25" s="12" t="s">
        <v>29</v>
      </c>
      <c r="C25" s="61">
        <f t="shared" si="0"/>
        <v>970</v>
      </c>
      <c r="D25" s="62">
        <f t="shared" si="1"/>
        <v>-17.72688719253604</v>
      </c>
      <c r="E25" s="63">
        <f t="shared" si="2"/>
        <v>641</v>
      </c>
      <c r="F25" s="62">
        <f t="shared" si="3"/>
        <v>-22.584541062801932</v>
      </c>
      <c r="G25" s="63">
        <f t="shared" si="4"/>
        <v>256</v>
      </c>
      <c r="H25" s="62">
        <f t="shared" si="5"/>
        <v>0</v>
      </c>
      <c r="I25" s="63">
        <f t="shared" si="6"/>
        <v>6</v>
      </c>
      <c r="J25" s="62">
        <f t="shared" si="7"/>
        <v>-33.33333333333334</v>
      </c>
      <c r="K25" s="63">
        <f t="shared" si="8"/>
        <v>67</v>
      </c>
      <c r="L25" s="62">
        <f t="shared" si="9"/>
        <v>-22.093023255813947</v>
      </c>
      <c r="M25" s="63">
        <f t="shared" si="10"/>
        <v>0</v>
      </c>
      <c r="N25" s="62" t="str">
        <f t="shared" si="11"/>
        <v>0.0</v>
      </c>
      <c r="O25" s="63">
        <f t="shared" si="12"/>
        <v>67</v>
      </c>
      <c r="P25" s="64">
        <f t="shared" si="13"/>
        <v>-22.093023255813947</v>
      </c>
      <c r="S25" s="65" t="s">
        <v>142</v>
      </c>
      <c r="T25" s="65" t="s">
        <v>99</v>
      </c>
      <c r="U25" s="65" t="s">
        <v>113</v>
      </c>
      <c r="V25" s="67">
        <v>970</v>
      </c>
      <c r="W25" s="67">
        <v>641</v>
      </c>
      <c r="X25" s="67">
        <v>256</v>
      </c>
      <c r="Y25" s="67">
        <v>6</v>
      </c>
      <c r="Z25" s="67">
        <v>67</v>
      </c>
      <c r="AA25" s="67">
        <v>0</v>
      </c>
      <c r="AB25" s="67">
        <v>67</v>
      </c>
    </row>
    <row r="26" spans="2:28" ht="15.75" customHeight="1">
      <c r="B26" s="12" t="s">
        <v>30</v>
      </c>
      <c r="C26" s="61">
        <f t="shared" si="0"/>
        <v>912</v>
      </c>
      <c r="D26" s="62">
        <f t="shared" si="1"/>
        <v>-24.87644151565074</v>
      </c>
      <c r="E26" s="63">
        <f t="shared" si="2"/>
        <v>510</v>
      </c>
      <c r="F26" s="62">
        <f t="shared" si="3"/>
        <v>-25.764192139738</v>
      </c>
      <c r="G26" s="63">
        <f t="shared" si="4"/>
        <v>168</v>
      </c>
      <c r="H26" s="62">
        <f t="shared" si="5"/>
        <v>-52.136752136752136</v>
      </c>
      <c r="I26" s="63">
        <f t="shared" si="6"/>
        <v>3</v>
      </c>
      <c r="J26" s="62">
        <f t="shared" si="7"/>
        <v>-25</v>
      </c>
      <c r="K26" s="63">
        <f t="shared" si="8"/>
        <v>231</v>
      </c>
      <c r="L26" s="62">
        <f t="shared" si="9"/>
        <v>34.30232558139534</v>
      </c>
      <c r="M26" s="63">
        <f t="shared" si="10"/>
        <v>34</v>
      </c>
      <c r="N26" s="62">
        <f t="shared" si="11"/>
        <v>277.77777777777777</v>
      </c>
      <c r="O26" s="63">
        <f t="shared" si="12"/>
        <v>197</v>
      </c>
      <c r="P26" s="64">
        <f t="shared" si="13"/>
        <v>20.858895705521462</v>
      </c>
      <c r="S26" s="65" t="s">
        <v>142</v>
      </c>
      <c r="T26" s="65" t="s">
        <v>99</v>
      </c>
      <c r="U26" s="65" t="s">
        <v>114</v>
      </c>
      <c r="V26" s="67">
        <v>912</v>
      </c>
      <c r="W26" s="67">
        <v>510</v>
      </c>
      <c r="X26" s="67">
        <v>168</v>
      </c>
      <c r="Y26" s="67">
        <v>3</v>
      </c>
      <c r="Z26" s="67">
        <v>231</v>
      </c>
      <c r="AA26" s="67">
        <v>34</v>
      </c>
      <c r="AB26" s="67">
        <v>197</v>
      </c>
    </row>
    <row r="27" spans="2:28" ht="15.75" customHeight="1">
      <c r="B27" s="12" t="s">
        <v>31</v>
      </c>
      <c r="C27" s="61">
        <f t="shared" si="0"/>
        <v>2431</v>
      </c>
      <c r="D27" s="62">
        <f t="shared" si="1"/>
        <v>-0.7755102040816269</v>
      </c>
      <c r="E27" s="63">
        <f t="shared" si="2"/>
        <v>1023</v>
      </c>
      <c r="F27" s="62">
        <f t="shared" si="3"/>
        <v>-16.078753076292045</v>
      </c>
      <c r="G27" s="63">
        <f t="shared" si="4"/>
        <v>1132</v>
      </c>
      <c r="H27" s="62">
        <f t="shared" si="5"/>
        <v>32.08868144690783</v>
      </c>
      <c r="I27" s="63">
        <f t="shared" si="6"/>
        <v>11</v>
      </c>
      <c r="J27" s="62">
        <f t="shared" si="7"/>
        <v>-87.77777777777777</v>
      </c>
      <c r="K27" s="63">
        <f t="shared" si="8"/>
        <v>265</v>
      </c>
      <c r="L27" s="62">
        <f t="shared" si="9"/>
        <v>-6.690140845070431</v>
      </c>
      <c r="M27" s="63">
        <f t="shared" si="10"/>
        <v>27</v>
      </c>
      <c r="N27" s="62">
        <f t="shared" si="11"/>
        <v>-59.701492537313435</v>
      </c>
      <c r="O27" s="63">
        <f t="shared" si="12"/>
        <v>238</v>
      </c>
      <c r="P27" s="64">
        <f t="shared" si="13"/>
        <v>9.677419354838705</v>
      </c>
      <c r="S27" s="65" t="s">
        <v>142</v>
      </c>
      <c r="T27" s="65" t="s">
        <v>99</v>
      </c>
      <c r="U27" s="65" t="s">
        <v>115</v>
      </c>
      <c r="V27" s="67">
        <v>2431</v>
      </c>
      <c r="W27" s="67">
        <v>1023</v>
      </c>
      <c r="X27" s="67">
        <v>1132</v>
      </c>
      <c r="Y27" s="67">
        <v>11</v>
      </c>
      <c r="Z27" s="67">
        <v>265</v>
      </c>
      <c r="AA27" s="67">
        <v>27</v>
      </c>
      <c r="AB27" s="67">
        <v>238</v>
      </c>
    </row>
    <row r="28" spans="2:28" ht="15.75" customHeight="1">
      <c r="B28" s="12" t="s">
        <v>32</v>
      </c>
      <c r="C28" s="61">
        <f t="shared" si="0"/>
        <v>4339</v>
      </c>
      <c r="D28" s="62">
        <f t="shared" si="1"/>
        <v>-30.542660477028974</v>
      </c>
      <c r="E28" s="63">
        <f t="shared" si="2"/>
        <v>1606</v>
      </c>
      <c r="F28" s="62">
        <f t="shared" si="3"/>
        <v>-28.938053097345133</v>
      </c>
      <c r="G28" s="63">
        <f t="shared" si="4"/>
        <v>1279</v>
      </c>
      <c r="H28" s="62">
        <f t="shared" si="5"/>
        <v>-42.387387387387385</v>
      </c>
      <c r="I28" s="63">
        <f t="shared" si="6"/>
        <v>4</v>
      </c>
      <c r="J28" s="62">
        <f t="shared" si="7"/>
        <v>-20</v>
      </c>
      <c r="K28" s="63">
        <f t="shared" si="8"/>
        <v>1450</v>
      </c>
      <c r="L28" s="62">
        <f t="shared" si="9"/>
        <v>-17.707150964812712</v>
      </c>
      <c r="M28" s="63">
        <f t="shared" si="10"/>
        <v>551</v>
      </c>
      <c r="N28" s="62">
        <f t="shared" si="11"/>
        <v>-25.741239892183287</v>
      </c>
      <c r="O28" s="63">
        <f t="shared" si="12"/>
        <v>897</v>
      </c>
      <c r="P28" s="64">
        <f t="shared" si="13"/>
        <v>-11.36363636363636</v>
      </c>
      <c r="S28" s="65" t="s">
        <v>142</v>
      </c>
      <c r="T28" s="65" t="s">
        <v>99</v>
      </c>
      <c r="U28" s="65" t="s">
        <v>116</v>
      </c>
      <c r="V28" s="67">
        <v>4339</v>
      </c>
      <c r="W28" s="67">
        <v>1606</v>
      </c>
      <c r="X28" s="67">
        <v>1279</v>
      </c>
      <c r="Y28" s="67">
        <v>4</v>
      </c>
      <c r="Z28" s="67">
        <v>1450</v>
      </c>
      <c r="AA28" s="67">
        <v>551</v>
      </c>
      <c r="AB28" s="67">
        <v>897</v>
      </c>
    </row>
    <row r="29" spans="2:28" ht="15.75" customHeight="1">
      <c r="B29" s="12" t="s">
        <v>33</v>
      </c>
      <c r="C29" s="61">
        <f t="shared" si="0"/>
        <v>941</v>
      </c>
      <c r="D29" s="62">
        <f t="shared" si="1"/>
        <v>-2.688728024819028</v>
      </c>
      <c r="E29" s="63">
        <f t="shared" si="2"/>
        <v>508</v>
      </c>
      <c r="F29" s="62">
        <f t="shared" si="3"/>
        <v>-10.720562390158179</v>
      </c>
      <c r="G29" s="63">
        <f t="shared" si="4"/>
        <v>285</v>
      </c>
      <c r="H29" s="62">
        <f t="shared" si="5"/>
        <v>28.95927601809956</v>
      </c>
      <c r="I29" s="63">
        <f t="shared" si="6"/>
        <v>1</v>
      </c>
      <c r="J29" s="62">
        <f t="shared" si="7"/>
        <v>-50</v>
      </c>
      <c r="K29" s="63">
        <f t="shared" si="8"/>
        <v>147</v>
      </c>
      <c r="L29" s="62">
        <f t="shared" si="9"/>
        <v>-16</v>
      </c>
      <c r="M29" s="63">
        <f t="shared" si="10"/>
        <v>0</v>
      </c>
      <c r="N29" s="62" t="str">
        <f t="shared" si="11"/>
        <v>0.0</v>
      </c>
      <c r="O29" s="63">
        <f t="shared" si="12"/>
        <v>147</v>
      </c>
      <c r="P29" s="64">
        <f t="shared" si="13"/>
        <v>-16</v>
      </c>
      <c r="S29" s="65" t="s">
        <v>142</v>
      </c>
      <c r="T29" s="65" t="s">
        <v>99</v>
      </c>
      <c r="U29" s="65" t="s">
        <v>117</v>
      </c>
      <c r="V29" s="67">
        <v>941</v>
      </c>
      <c r="W29" s="67">
        <v>508</v>
      </c>
      <c r="X29" s="67">
        <v>285</v>
      </c>
      <c r="Y29" s="67">
        <v>1</v>
      </c>
      <c r="Z29" s="67">
        <v>147</v>
      </c>
      <c r="AA29" s="67">
        <v>0</v>
      </c>
      <c r="AB29" s="67">
        <v>147</v>
      </c>
    </row>
    <row r="30" spans="2:28" ht="15.75" customHeight="1">
      <c r="B30" s="12" t="s">
        <v>34</v>
      </c>
      <c r="C30" s="61">
        <f t="shared" si="0"/>
        <v>679</v>
      </c>
      <c r="D30" s="62">
        <f t="shared" si="1"/>
        <v>1.7991004497751106</v>
      </c>
      <c r="E30" s="63">
        <f t="shared" si="2"/>
        <v>325</v>
      </c>
      <c r="F30" s="62">
        <f t="shared" si="3"/>
        <v>-16.23711340206185</v>
      </c>
      <c r="G30" s="63">
        <f t="shared" si="4"/>
        <v>201</v>
      </c>
      <c r="H30" s="62">
        <f t="shared" si="5"/>
        <v>15.517241379310349</v>
      </c>
      <c r="I30" s="63">
        <f t="shared" si="6"/>
        <v>0</v>
      </c>
      <c r="J30" s="62" t="str">
        <f t="shared" si="7"/>
        <v>  -100.0</v>
      </c>
      <c r="K30" s="63">
        <f t="shared" si="8"/>
        <v>153</v>
      </c>
      <c r="L30" s="62">
        <f t="shared" si="9"/>
        <v>47.11538461538461</v>
      </c>
      <c r="M30" s="63">
        <f t="shared" si="10"/>
        <v>24</v>
      </c>
      <c r="N30" s="62" t="str">
        <f t="shared" si="11"/>
        <v>     -   </v>
      </c>
      <c r="O30" s="63">
        <f t="shared" si="12"/>
        <v>129</v>
      </c>
      <c r="P30" s="64">
        <f t="shared" si="13"/>
        <v>24.038461538461547</v>
      </c>
      <c r="S30" s="65" t="s">
        <v>142</v>
      </c>
      <c r="T30" s="65" t="s">
        <v>99</v>
      </c>
      <c r="U30" s="65" t="s">
        <v>118</v>
      </c>
      <c r="V30" s="67">
        <v>679</v>
      </c>
      <c r="W30" s="67">
        <v>325</v>
      </c>
      <c r="X30" s="67">
        <v>201</v>
      </c>
      <c r="Y30" s="67">
        <v>0</v>
      </c>
      <c r="Z30" s="67">
        <v>153</v>
      </c>
      <c r="AA30" s="67">
        <v>24</v>
      </c>
      <c r="AB30" s="67">
        <v>129</v>
      </c>
    </row>
    <row r="31" spans="2:28" ht="15.75" customHeight="1">
      <c r="B31" s="12" t="s">
        <v>35</v>
      </c>
      <c r="C31" s="61">
        <f t="shared" si="0"/>
        <v>1425</v>
      </c>
      <c r="D31" s="62">
        <f t="shared" si="1"/>
        <v>-18.803418803418808</v>
      </c>
      <c r="E31" s="63">
        <f t="shared" si="2"/>
        <v>355</v>
      </c>
      <c r="F31" s="62">
        <f t="shared" si="3"/>
        <v>-23.819742489270396</v>
      </c>
      <c r="G31" s="63">
        <f t="shared" si="4"/>
        <v>726</v>
      </c>
      <c r="H31" s="62">
        <f t="shared" si="5"/>
        <v>14.873417721518976</v>
      </c>
      <c r="I31" s="63">
        <f t="shared" si="6"/>
        <v>34</v>
      </c>
      <c r="J31" s="62">
        <f t="shared" si="7"/>
        <v>21.428571428571416</v>
      </c>
      <c r="K31" s="63">
        <f t="shared" si="8"/>
        <v>310</v>
      </c>
      <c r="L31" s="62">
        <f t="shared" si="9"/>
        <v>-50.7154213036566</v>
      </c>
      <c r="M31" s="63">
        <f t="shared" si="10"/>
        <v>0</v>
      </c>
      <c r="N31" s="62" t="str">
        <f t="shared" si="11"/>
        <v>  -100.0</v>
      </c>
      <c r="O31" s="63">
        <f t="shared" si="12"/>
        <v>306</v>
      </c>
      <c r="P31" s="64">
        <f t="shared" si="13"/>
        <v>1.3245033112582831</v>
      </c>
      <c r="S31" s="65" t="s">
        <v>142</v>
      </c>
      <c r="T31" s="65" t="s">
        <v>99</v>
      </c>
      <c r="U31" s="65" t="s">
        <v>119</v>
      </c>
      <c r="V31" s="67">
        <v>1425</v>
      </c>
      <c r="W31" s="67">
        <v>355</v>
      </c>
      <c r="X31" s="67">
        <v>726</v>
      </c>
      <c r="Y31" s="67">
        <v>34</v>
      </c>
      <c r="Z31" s="67">
        <v>310</v>
      </c>
      <c r="AA31" s="67">
        <v>0</v>
      </c>
      <c r="AB31" s="67">
        <v>306</v>
      </c>
    </row>
    <row r="32" spans="2:28" ht="15.75" customHeight="1">
      <c r="B32" s="12" t="s">
        <v>36</v>
      </c>
      <c r="C32" s="61">
        <f t="shared" si="0"/>
        <v>6056</v>
      </c>
      <c r="D32" s="62">
        <f t="shared" si="1"/>
        <v>8.4138918725385</v>
      </c>
      <c r="E32" s="63">
        <f t="shared" si="2"/>
        <v>857</v>
      </c>
      <c r="F32" s="62">
        <f t="shared" si="3"/>
        <v>-22.23230490018149</v>
      </c>
      <c r="G32" s="63">
        <f t="shared" si="4"/>
        <v>3374</v>
      </c>
      <c r="H32" s="62">
        <f t="shared" si="5"/>
        <v>113.54430379746833</v>
      </c>
      <c r="I32" s="63">
        <f t="shared" si="6"/>
        <v>5</v>
      </c>
      <c r="J32" s="62">
        <f t="shared" si="7"/>
        <v>-68.75</v>
      </c>
      <c r="K32" s="63">
        <f t="shared" si="8"/>
        <v>1820</v>
      </c>
      <c r="L32" s="62">
        <f t="shared" si="9"/>
        <v>-36.98060941828255</v>
      </c>
      <c r="M32" s="63">
        <f t="shared" si="10"/>
        <v>883</v>
      </c>
      <c r="N32" s="62">
        <f t="shared" si="11"/>
        <v>-51.695842450765866</v>
      </c>
      <c r="O32" s="63">
        <f t="shared" si="12"/>
        <v>933</v>
      </c>
      <c r="P32" s="64">
        <f t="shared" si="13"/>
        <v>-11.981132075471706</v>
      </c>
      <c r="S32" s="65" t="s">
        <v>142</v>
      </c>
      <c r="T32" s="65" t="s">
        <v>99</v>
      </c>
      <c r="U32" s="65" t="s">
        <v>120</v>
      </c>
      <c r="V32" s="67">
        <v>6056</v>
      </c>
      <c r="W32" s="67">
        <v>857</v>
      </c>
      <c r="X32" s="67">
        <v>3374</v>
      </c>
      <c r="Y32" s="67">
        <v>5</v>
      </c>
      <c r="Z32" s="67">
        <v>1820</v>
      </c>
      <c r="AA32" s="67">
        <v>883</v>
      </c>
      <c r="AB32" s="67">
        <v>933</v>
      </c>
    </row>
    <row r="33" spans="2:28" ht="15.75" customHeight="1">
      <c r="B33" s="12" t="s">
        <v>37</v>
      </c>
      <c r="C33" s="61">
        <f t="shared" si="0"/>
        <v>2919</v>
      </c>
      <c r="D33" s="62">
        <f t="shared" si="1"/>
        <v>-0.680503572643758</v>
      </c>
      <c r="E33" s="63">
        <f t="shared" si="2"/>
        <v>886</v>
      </c>
      <c r="F33" s="62">
        <f t="shared" si="3"/>
        <v>-13.813229571984436</v>
      </c>
      <c r="G33" s="63">
        <f t="shared" si="4"/>
        <v>1043</v>
      </c>
      <c r="H33" s="62">
        <f t="shared" si="5"/>
        <v>10.957446808510625</v>
      </c>
      <c r="I33" s="63">
        <f t="shared" si="6"/>
        <v>2</v>
      </c>
      <c r="J33" s="62">
        <f t="shared" si="7"/>
        <v>-88.88888888888889</v>
      </c>
      <c r="K33" s="63">
        <f t="shared" si="8"/>
        <v>988</v>
      </c>
      <c r="L33" s="62">
        <f t="shared" si="9"/>
        <v>3.672612801678895</v>
      </c>
      <c r="M33" s="63">
        <f t="shared" si="10"/>
        <v>428</v>
      </c>
      <c r="N33" s="62">
        <f t="shared" si="11"/>
        <v>6.733167082294258</v>
      </c>
      <c r="O33" s="63">
        <f t="shared" si="12"/>
        <v>560</v>
      </c>
      <c r="P33" s="64">
        <f t="shared" si="13"/>
        <v>1.4492753623188435</v>
      </c>
      <c r="S33" s="65" t="s">
        <v>142</v>
      </c>
      <c r="T33" s="65" t="s">
        <v>99</v>
      </c>
      <c r="U33" s="65" t="s">
        <v>121</v>
      </c>
      <c r="V33" s="67">
        <v>2919</v>
      </c>
      <c r="W33" s="67">
        <v>886</v>
      </c>
      <c r="X33" s="67">
        <v>1043</v>
      </c>
      <c r="Y33" s="67">
        <v>2</v>
      </c>
      <c r="Z33" s="67">
        <v>988</v>
      </c>
      <c r="AA33" s="67">
        <v>428</v>
      </c>
      <c r="AB33" s="67">
        <v>560</v>
      </c>
    </row>
    <row r="34" spans="2:28" ht="15.75" customHeight="1">
      <c r="B34" s="12" t="s">
        <v>38</v>
      </c>
      <c r="C34" s="61">
        <f t="shared" si="0"/>
        <v>501</v>
      </c>
      <c r="D34" s="62">
        <f t="shared" si="1"/>
        <v>-38.14814814814815</v>
      </c>
      <c r="E34" s="63">
        <f t="shared" si="2"/>
        <v>216</v>
      </c>
      <c r="F34" s="62">
        <f t="shared" si="3"/>
        <v>-29.411764705882348</v>
      </c>
      <c r="G34" s="63">
        <f t="shared" si="4"/>
        <v>128</v>
      </c>
      <c r="H34" s="62">
        <f t="shared" si="5"/>
        <v>17.431192660550465</v>
      </c>
      <c r="I34" s="63">
        <f t="shared" si="6"/>
        <v>0</v>
      </c>
      <c r="J34" s="62" t="str">
        <f t="shared" si="7"/>
        <v>  -100.0</v>
      </c>
      <c r="K34" s="63">
        <f t="shared" si="8"/>
        <v>157</v>
      </c>
      <c r="L34" s="62">
        <f t="shared" si="9"/>
        <v>-59.743589743589745</v>
      </c>
      <c r="M34" s="63">
        <f t="shared" si="10"/>
        <v>0</v>
      </c>
      <c r="N34" s="62" t="str">
        <f t="shared" si="11"/>
        <v>  -100.0</v>
      </c>
      <c r="O34" s="63">
        <f t="shared" si="12"/>
        <v>155</v>
      </c>
      <c r="P34" s="64">
        <f t="shared" si="13"/>
        <v>-12.921348314606746</v>
      </c>
      <c r="S34" s="65" t="s">
        <v>142</v>
      </c>
      <c r="T34" s="65" t="s">
        <v>99</v>
      </c>
      <c r="U34" s="65" t="s">
        <v>122</v>
      </c>
      <c r="V34" s="67">
        <v>501</v>
      </c>
      <c r="W34" s="67">
        <v>216</v>
      </c>
      <c r="X34" s="67">
        <v>128</v>
      </c>
      <c r="Y34" s="67">
        <v>0</v>
      </c>
      <c r="Z34" s="67">
        <v>157</v>
      </c>
      <c r="AA34" s="67">
        <v>0</v>
      </c>
      <c r="AB34" s="67">
        <v>155</v>
      </c>
    </row>
    <row r="35" spans="2:28" ht="15.75" customHeight="1">
      <c r="B35" s="12" t="s">
        <v>39</v>
      </c>
      <c r="C35" s="61">
        <f t="shared" si="0"/>
        <v>438</v>
      </c>
      <c r="D35" s="62">
        <f t="shared" si="1"/>
        <v>-4.366812227074234</v>
      </c>
      <c r="E35" s="63">
        <f t="shared" si="2"/>
        <v>259</v>
      </c>
      <c r="F35" s="62">
        <f t="shared" si="3"/>
        <v>-13.666666666666671</v>
      </c>
      <c r="G35" s="63">
        <f t="shared" si="4"/>
        <v>132</v>
      </c>
      <c r="H35" s="62">
        <f t="shared" si="5"/>
        <v>6.451612903225794</v>
      </c>
      <c r="I35" s="63">
        <f t="shared" si="6"/>
        <v>0</v>
      </c>
      <c r="J35" s="62" t="str">
        <f t="shared" si="7"/>
        <v>  -100.0</v>
      </c>
      <c r="K35" s="63">
        <f t="shared" si="8"/>
        <v>47</v>
      </c>
      <c r="L35" s="62">
        <f t="shared" si="9"/>
        <v>42.424242424242436</v>
      </c>
      <c r="M35" s="63">
        <f t="shared" si="10"/>
        <v>0</v>
      </c>
      <c r="N35" s="62" t="str">
        <f t="shared" si="11"/>
        <v>0.0</v>
      </c>
      <c r="O35" s="63">
        <f t="shared" si="12"/>
        <v>47</v>
      </c>
      <c r="P35" s="64">
        <f t="shared" si="13"/>
        <v>42.424242424242436</v>
      </c>
      <c r="S35" s="65" t="s">
        <v>142</v>
      </c>
      <c r="T35" s="65" t="s">
        <v>99</v>
      </c>
      <c r="U35" s="65" t="s">
        <v>123</v>
      </c>
      <c r="V35" s="67">
        <v>438</v>
      </c>
      <c r="W35" s="67">
        <v>259</v>
      </c>
      <c r="X35" s="67">
        <v>132</v>
      </c>
      <c r="Y35" s="67">
        <v>0</v>
      </c>
      <c r="Z35" s="67">
        <v>47</v>
      </c>
      <c r="AA35" s="67">
        <v>0</v>
      </c>
      <c r="AB35" s="67">
        <v>47</v>
      </c>
    </row>
    <row r="36" spans="2:28" ht="15.75" customHeight="1">
      <c r="B36" s="12" t="s">
        <v>40</v>
      </c>
      <c r="C36" s="61">
        <f t="shared" si="0"/>
        <v>209</v>
      </c>
      <c r="D36" s="62">
        <f t="shared" si="1"/>
        <v>0.4807692307692264</v>
      </c>
      <c r="E36" s="63">
        <f t="shared" si="2"/>
        <v>104</v>
      </c>
      <c r="F36" s="62">
        <f t="shared" si="3"/>
        <v>-22.388059701492537</v>
      </c>
      <c r="G36" s="63">
        <f t="shared" si="4"/>
        <v>44</v>
      </c>
      <c r="H36" s="62">
        <f t="shared" si="5"/>
        <v>-35.294117647058826</v>
      </c>
      <c r="I36" s="63">
        <f t="shared" si="6"/>
        <v>0</v>
      </c>
      <c r="J36" s="62" t="str">
        <f t="shared" si="7"/>
        <v>  -100.0</v>
      </c>
      <c r="K36" s="63">
        <f t="shared" si="8"/>
        <v>61</v>
      </c>
      <c r="L36" s="62">
        <f t="shared" si="9"/>
        <v>1425</v>
      </c>
      <c r="M36" s="63">
        <f t="shared" si="10"/>
        <v>54</v>
      </c>
      <c r="N36" s="62" t="str">
        <f t="shared" si="11"/>
        <v>     -   </v>
      </c>
      <c r="O36" s="63">
        <f t="shared" si="12"/>
        <v>7</v>
      </c>
      <c r="P36" s="64">
        <f t="shared" si="13"/>
        <v>75</v>
      </c>
      <c r="S36" s="65" t="s">
        <v>142</v>
      </c>
      <c r="T36" s="65" t="s">
        <v>99</v>
      </c>
      <c r="U36" s="65" t="s">
        <v>124</v>
      </c>
      <c r="V36" s="67">
        <v>209</v>
      </c>
      <c r="W36" s="67">
        <v>104</v>
      </c>
      <c r="X36" s="67">
        <v>44</v>
      </c>
      <c r="Y36" s="67">
        <v>0</v>
      </c>
      <c r="Z36" s="67">
        <v>61</v>
      </c>
      <c r="AA36" s="67">
        <v>54</v>
      </c>
      <c r="AB36" s="67">
        <v>7</v>
      </c>
    </row>
    <row r="37" spans="2:28" ht="15.75" customHeight="1">
      <c r="B37" s="12" t="s">
        <v>41</v>
      </c>
      <c r="C37" s="61">
        <f t="shared" si="0"/>
        <v>278</v>
      </c>
      <c r="D37" s="62">
        <f t="shared" si="1"/>
        <v>-8.250825082508257</v>
      </c>
      <c r="E37" s="63">
        <f t="shared" si="2"/>
        <v>127</v>
      </c>
      <c r="F37" s="62">
        <f t="shared" si="3"/>
        <v>-23.493975903614455</v>
      </c>
      <c r="G37" s="63">
        <f t="shared" si="4"/>
        <v>84</v>
      </c>
      <c r="H37" s="62">
        <f t="shared" si="5"/>
        <v>-32.25806451612904</v>
      </c>
      <c r="I37" s="63">
        <f t="shared" si="6"/>
        <v>0</v>
      </c>
      <c r="J37" s="62" t="str">
        <f t="shared" si="7"/>
        <v>0.0</v>
      </c>
      <c r="K37" s="63">
        <f t="shared" si="8"/>
        <v>67</v>
      </c>
      <c r="L37" s="62">
        <f t="shared" si="9"/>
        <v>415.3846153846155</v>
      </c>
      <c r="M37" s="63">
        <f t="shared" si="10"/>
        <v>57</v>
      </c>
      <c r="N37" s="62" t="str">
        <f t="shared" si="11"/>
        <v>     -   </v>
      </c>
      <c r="O37" s="63">
        <f t="shared" si="12"/>
        <v>10</v>
      </c>
      <c r="P37" s="64">
        <f t="shared" si="13"/>
        <v>-23.076923076923066</v>
      </c>
      <c r="S37" s="65" t="s">
        <v>142</v>
      </c>
      <c r="T37" s="65" t="s">
        <v>99</v>
      </c>
      <c r="U37" s="65" t="s">
        <v>125</v>
      </c>
      <c r="V37" s="67">
        <v>278</v>
      </c>
      <c r="W37" s="67">
        <v>127</v>
      </c>
      <c r="X37" s="67">
        <v>84</v>
      </c>
      <c r="Y37" s="67">
        <v>0</v>
      </c>
      <c r="Z37" s="67">
        <v>67</v>
      </c>
      <c r="AA37" s="67">
        <v>57</v>
      </c>
      <c r="AB37" s="67">
        <v>10</v>
      </c>
    </row>
    <row r="38" spans="2:28" ht="15.75" customHeight="1">
      <c r="B38" s="12" t="s">
        <v>42</v>
      </c>
      <c r="C38" s="61">
        <f t="shared" si="0"/>
        <v>889</v>
      </c>
      <c r="D38" s="62">
        <f t="shared" si="1"/>
        <v>-19.909909909909913</v>
      </c>
      <c r="E38" s="63">
        <f t="shared" si="2"/>
        <v>427</v>
      </c>
      <c r="F38" s="62">
        <f t="shared" si="3"/>
        <v>-24.290780141843967</v>
      </c>
      <c r="G38" s="63">
        <f t="shared" si="4"/>
        <v>373</v>
      </c>
      <c r="H38" s="62">
        <f t="shared" si="5"/>
        <v>0.810810810810807</v>
      </c>
      <c r="I38" s="63">
        <f t="shared" si="6"/>
        <v>0</v>
      </c>
      <c r="J38" s="62" t="str">
        <f t="shared" si="7"/>
        <v>  -100.0</v>
      </c>
      <c r="K38" s="63">
        <f t="shared" si="8"/>
        <v>89</v>
      </c>
      <c r="L38" s="62">
        <f t="shared" si="9"/>
        <v>-48.25581395348837</v>
      </c>
      <c r="M38" s="63">
        <f t="shared" si="10"/>
        <v>0</v>
      </c>
      <c r="N38" s="62" t="str">
        <f t="shared" si="11"/>
        <v>  -100.0</v>
      </c>
      <c r="O38" s="63">
        <f t="shared" si="12"/>
        <v>89</v>
      </c>
      <c r="P38" s="64">
        <f t="shared" si="13"/>
        <v>178.125</v>
      </c>
      <c r="S38" s="65" t="s">
        <v>142</v>
      </c>
      <c r="T38" s="65" t="s">
        <v>99</v>
      </c>
      <c r="U38" s="65" t="s">
        <v>126</v>
      </c>
      <c r="V38" s="67">
        <v>889</v>
      </c>
      <c r="W38" s="67">
        <v>427</v>
      </c>
      <c r="X38" s="67">
        <v>373</v>
      </c>
      <c r="Y38" s="67">
        <v>0</v>
      </c>
      <c r="Z38" s="67">
        <v>89</v>
      </c>
      <c r="AA38" s="67">
        <v>0</v>
      </c>
      <c r="AB38" s="67">
        <v>89</v>
      </c>
    </row>
    <row r="39" spans="2:28" ht="15.75" customHeight="1">
      <c r="B39" s="12" t="s">
        <v>43</v>
      </c>
      <c r="C39" s="61">
        <f t="shared" si="0"/>
        <v>1287</v>
      </c>
      <c r="D39" s="62">
        <f t="shared" si="1"/>
        <v>-11.057360055286807</v>
      </c>
      <c r="E39" s="63">
        <f t="shared" si="2"/>
        <v>485</v>
      </c>
      <c r="F39" s="62">
        <f t="shared" si="3"/>
        <v>-11.978221415607976</v>
      </c>
      <c r="G39" s="63">
        <f t="shared" si="4"/>
        <v>509</v>
      </c>
      <c r="H39" s="62">
        <f t="shared" si="5"/>
        <v>-2.303262955854123</v>
      </c>
      <c r="I39" s="63">
        <f t="shared" si="6"/>
        <v>0</v>
      </c>
      <c r="J39" s="62" t="str">
        <f t="shared" si="7"/>
        <v>  -100.0</v>
      </c>
      <c r="K39" s="63">
        <f t="shared" si="8"/>
        <v>293</v>
      </c>
      <c r="L39" s="62">
        <f t="shared" si="9"/>
        <v>-21.657754010695186</v>
      </c>
      <c r="M39" s="63">
        <f t="shared" si="10"/>
        <v>76</v>
      </c>
      <c r="N39" s="62">
        <f t="shared" si="11"/>
        <v>-56.06936416184971</v>
      </c>
      <c r="O39" s="63">
        <f t="shared" si="12"/>
        <v>217</v>
      </c>
      <c r="P39" s="64">
        <f t="shared" si="13"/>
        <v>7.960199004975138</v>
      </c>
      <c r="S39" s="65" t="s">
        <v>142</v>
      </c>
      <c r="T39" s="65" t="s">
        <v>99</v>
      </c>
      <c r="U39" s="65" t="s">
        <v>127</v>
      </c>
      <c r="V39" s="67">
        <v>1287</v>
      </c>
      <c r="W39" s="67">
        <v>485</v>
      </c>
      <c r="X39" s="67">
        <v>509</v>
      </c>
      <c r="Y39" s="67">
        <v>0</v>
      </c>
      <c r="Z39" s="67">
        <v>293</v>
      </c>
      <c r="AA39" s="67">
        <v>76</v>
      </c>
      <c r="AB39" s="67">
        <v>217</v>
      </c>
    </row>
    <row r="40" spans="2:28" ht="15.75" customHeight="1">
      <c r="B40" s="12" t="s">
        <v>44</v>
      </c>
      <c r="C40" s="61">
        <f t="shared" si="0"/>
        <v>587</v>
      </c>
      <c r="D40" s="62">
        <f t="shared" si="1"/>
        <v>-22.457067371202115</v>
      </c>
      <c r="E40" s="63">
        <f t="shared" si="2"/>
        <v>254</v>
      </c>
      <c r="F40" s="62">
        <f t="shared" si="3"/>
        <v>-27.01149425287356</v>
      </c>
      <c r="G40" s="63">
        <f t="shared" si="4"/>
        <v>276</v>
      </c>
      <c r="H40" s="62">
        <f t="shared" si="5"/>
        <v>-26.005361930294896</v>
      </c>
      <c r="I40" s="63">
        <f t="shared" si="6"/>
        <v>23</v>
      </c>
      <c r="J40" s="62">
        <f t="shared" si="7"/>
        <v>1050</v>
      </c>
      <c r="K40" s="63">
        <f t="shared" si="8"/>
        <v>34</v>
      </c>
      <c r="L40" s="62">
        <f t="shared" si="9"/>
        <v>0</v>
      </c>
      <c r="M40" s="63">
        <f t="shared" si="10"/>
        <v>0</v>
      </c>
      <c r="N40" s="62" t="str">
        <f t="shared" si="11"/>
        <v>0.0</v>
      </c>
      <c r="O40" s="63">
        <f t="shared" si="12"/>
        <v>34</v>
      </c>
      <c r="P40" s="64">
        <f t="shared" si="13"/>
        <v>0</v>
      </c>
      <c r="S40" s="65" t="s">
        <v>142</v>
      </c>
      <c r="T40" s="65" t="s">
        <v>99</v>
      </c>
      <c r="U40" s="65" t="s">
        <v>128</v>
      </c>
      <c r="V40" s="67">
        <v>587</v>
      </c>
      <c r="W40" s="67">
        <v>254</v>
      </c>
      <c r="X40" s="67">
        <v>276</v>
      </c>
      <c r="Y40" s="67">
        <v>23</v>
      </c>
      <c r="Z40" s="67">
        <v>34</v>
      </c>
      <c r="AA40" s="67">
        <v>0</v>
      </c>
      <c r="AB40" s="67">
        <v>34</v>
      </c>
    </row>
    <row r="41" spans="2:28" ht="15.75" customHeight="1">
      <c r="B41" s="12" t="s">
        <v>45</v>
      </c>
      <c r="C41" s="61">
        <f t="shared" si="0"/>
        <v>322</v>
      </c>
      <c r="D41" s="62">
        <f t="shared" si="1"/>
        <v>-22.966507177033492</v>
      </c>
      <c r="E41" s="63">
        <f t="shared" si="2"/>
        <v>183</v>
      </c>
      <c r="F41" s="62">
        <f t="shared" si="3"/>
        <v>-8.5</v>
      </c>
      <c r="G41" s="63">
        <f t="shared" si="4"/>
        <v>117</v>
      </c>
      <c r="H41" s="62">
        <f t="shared" si="5"/>
        <v>-30.769230769230774</v>
      </c>
      <c r="I41" s="63">
        <f t="shared" si="6"/>
        <v>9</v>
      </c>
      <c r="J41" s="62">
        <f t="shared" si="7"/>
        <v>125</v>
      </c>
      <c r="K41" s="63">
        <f t="shared" si="8"/>
        <v>13</v>
      </c>
      <c r="L41" s="62">
        <f t="shared" si="9"/>
        <v>-71.11111111111111</v>
      </c>
      <c r="M41" s="63">
        <f t="shared" si="10"/>
        <v>0</v>
      </c>
      <c r="N41" s="62" t="str">
        <f t="shared" si="11"/>
        <v>  -100.0</v>
      </c>
      <c r="O41" s="63">
        <f t="shared" si="12"/>
        <v>9</v>
      </c>
      <c r="P41" s="64">
        <f t="shared" si="13"/>
        <v>-47.05882352941176</v>
      </c>
      <c r="S41" s="65" t="s">
        <v>142</v>
      </c>
      <c r="T41" s="65" t="s">
        <v>99</v>
      </c>
      <c r="U41" s="65" t="s">
        <v>129</v>
      </c>
      <c r="V41" s="67">
        <v>322</v>
      </c>
      <c r="W41" s="67">
        <v>183</v>
      </c>
      <c r="X41" s="67">
        <v>117</v>
      </c>
      <c r="Y41" s="67">
        <v>9</v>
      </c>
      <c r="Z41" s="67">
        <v>13</v>
      </c>
      <c r="AA41" s="67">
        <v>0</v>
      </c>
      <c r="AB41" s="67">
        <v>9</v>
      </c>
    </row>
    <row r="42" spans="2:28" ht="15.75" customHeight="1">
      <c r="B42" s="12" t="s">
        <v>46</v>
      </c>
      <c r="C42" s="61">
        <f t="shared" si="0"/>
        <v>511</v>
      </c>
      <c r="D42" s="62">
        <f t="shared" si="1"/>
        <v>-22.10365853658537</v>
      </c>
      <c r="E42" s="63">
        <f t="shared" si="2"/>
        <v>268</v>
      </c>
      <c r="F42" s="62">
        <f t="shared" si="3"/>
        <v>-17.027863777089777</v>
      </c>
      <c r="G42" s="63">
        <f t="shared" si="4"/>
        <v>199</v>
      </c>
      <c r="H42" s="62">
        <f t="shared" si="5"/>
        <v>-29.929577464788736</v>
      </c>
      <c r="I42" s="63">
        <f t="shared" si="6"/>
        <v>0</v>
      </c>
      <c r="J42" s="62" t="str">
        <f t="shared" si="7"/>
        <v>  -100.0</v>
      </c>
      <c r="K42" s="63">
        <f t="shared" si="8"/>
        <v>44</v>
      </c>
      <c r="L42" s="62">
        <f t="shared" si="9"/>
        <v>-8.333333333333343</v>
      </c>
      <c r="M42" s="63">
        <f t="shared" si="10"/>
        <v>0</v>
      </c>
      <c r="N42" s="62" t="str">
        <f t="shared" si="11"/>
        <v>  -100.0</v>
      </c>
      <c r="O42" s="63">
        <f t="shared" si="12"/>
        <v>30</v>
      </c>
      <c r="P42" s="64">
        <f t="shared" si="13"/>
        <v>7.142857142857139</v>
      </c>
      <c r="S42" s="65" t="s">
        <v>142</v>
      </c>
      <c r="T42" s="65" t="s">
        <v>99</v>
      </c>
      <c r="U42" s="65" t="s">
        <v>130</v>
      </c>
      <c r="V42" s="67">
        <v>511</v>
      </c>
      <c r="W42" s="67">
        <v>268</v>
      </c>
      <c r="X42" s="67">
        <v>199</v>
      </c>
      <c r="Y42" s="67">
        <v>0</v>
      </c>
      <c r="Z42" s="67">
        <v>44</v>
      </c>
      <c r="AA42" s="67">
        <v>0</v>
      </c>
      <c r="AB42" s="67">
        <v>30</v>
      </c>
    </row>
    <row r="43" spans="2:28" ht="15.75" customHeight="1">
      <c r="B43" s="12" t="s">
        <v>47</v>
      </c>
      <c r="C43" s="61">
        <f t="shared" si="0"/>
        <v>569</v>
      </c>
      <c r="D43" s="62">
        <f t="shared" si="1"/>
        <v>-28.427672955974842</v>
      </c>
      <c r="E43" s="63">
        <f t="shared" si="2"/>
        <v>319</v>
      </c>
      <c r="F43" s="62">
        <f t="shared" si="3"/>
        <v>-24.04761904761905</v>
      </c>
      <c r="G43" s="63">
        <f t="shared" si="4"/>
        <v>180</v>
      </c>
      <c r="H43" s="62">
        <f t="shared" si="5"/>
        <v>-42.675159235668794</v>
      </c>
      <c r="I43" s="63">
        <f t="shared" si="6"/>
        <v>1</v>
      </c>
      <c r="J43" s="62" t="str">
        <f t="shared" si="7"/>
        <v>     -   </v>
      </c>
      <c r="K43" s="63">
        <f t="shared" si="8"/>
        <v>69</v>
      </c>
      <c r="L43" s="62">
        <f t="shared" si="9"/>
        <v>13.114754098360649</v>
      </c>
      <c r="M43" s="63">
        <f t="shared" si="10"/>
        <v>39</v>
      </c>
      <c r="N43" s="62" t="str">
        <f t="shared" si="11"/>
        <v>     -   </v>
      </c>
      <c r="O43" s="63">
        <f t="shared" si="12"/>
        <v>30</v>
      </c>
      <c r="P43" s="64">
        <f t="shared" si="13"/>
        <v>-50.81967213114754</v>
      </c>
      <c r="S43" s="65" t="s">
        <v>142</v>
      </c>
      <c r="T43" s="65" t="s">
        <v>99</v>
      </c>
      <c r="U43" s="65" t="s">
        <v>131</v>
      </c>
      <c r="V43" s="67">
        <v>569</v>
      </c>
      <c r="W43" s="67">
        <v>319</v>
      </c>
      <c r="X43" s="67">
        <v>180</v>
      </c>
      <c r="Y43" s="67">
        <v>1</v>
      </c>
      <c r="Z43" s="67">
        <v>69</v>
      </c>
      <c r="AA43" s="67">
        <v>39</v>
      </c>
      <c r="AB43" s="67">
        <v>30</v>
      </c>
    </row>
    <row r="44" spans="2:28" ht="15.75" customHeight="1">
      <c r="B44" s="12" t="s">
        <v>48</v>
      </c>
      <c r="C44" s="61">
        <f t="shared" si="0"/>
        <v>233</v>
      </c>
      <c r="D44" s="62">
        <f t="shared" si="1"/>
        <v>23.936170212765944</v>
      </c>
      <c r="E44" s="63">
        <f t="shared" si="2"/>
        <v>136</v>
      </c>
      <c r="F44" s="62">
        <f t="shared" si="3"/>
        <v>7.936507936507937</v>
      </c>
      <c r="G44" s="63">
        <f t="shared" si="4"/>
        <v>72</v>
      </c>
      <c r="H44" s="62">
        <f t="shared" si="5"/>
        <v>227.2727272727273</v>
      </c>
      <c r="I44" s="63">
        <f t="shared" si="6"/>
        <v>3</v>
      </c>
      <c r="J44" s="62" t="str">
        <f t="shared" si="7"/>
        <v>     -   </v>
      </c>
      <c r="K44" s="63">
        <f t="shared" si="8"/>
        <v>22</v>
      </c>
      <c r="L44" s="62">
        <f t="shared" si="9"/>
        <v>-44.99999999999999</v>
      </c>
      <c r="M44" s="63">
        <f t="shared" si="10"/>
        <v>0</v>
      </c>
      <c r="N44" s="62" t="str">
        <f t="shared" si="11"/>
        <v>0.0</v>
      </c>
      <c r="O44" s="63">
        <f t="shared" si="12"/>
        <v>22</v>
      </c>
      <c r="P44" s="64">
        <f t="shared" si="13"/>
        <v>-44.99999999999999</v>
      </c>
      <c r="S44" s="65" t="s">
        <v>142</v>
      </c>
      <c r="T44" s="65" t="s">
        <v>99</v>
      </c>
      <c r="U44" s="65" t="s">
        <v>132</v>
      </c>
      <c r="V44" s="67">
        <v>233</v>
      </c>
      <c r="W44" s="67">
        <v>136</v>
      </c>
      <c r="X44" s="67">
        <v>72</v>
      </c>
      <c r="Y44" s="67">
        <v>3</v>
      </c>
      <c r="Z44" s="67">
        <v>22</v>
      </c>
      <c r="AA44" s="67">
        <v>0</v>
      </c>
      <c r="AB44" s="67">
        <v>22</v>
      </c>
    </row>
    <row r="45" spans="2:28" ht="15.75" customHeight="1">
      <c r="B45" s="12" t="s">
        <v>49</v>
      </c>
      <c r="C45" s="61">
        <f t="shared" si="0"/>
        <v>3598</v>
      </c>
      <c r="D45" s="62">
        <f t="shared" si="1"/>
        <v>3.2128514056224873</v>
      </c>
      <c r="E45" s="63">
        <f t="shared" si="2"/>
        <v>817</v>
      </c>
      <c r="F45" s="62">
        <f t="shared" si="3"/>
        <v>-11.002178649237464</v>
      </c>
      <c r="G45" s="63">
        <f t="shared" si="4"/>
        <v>1917</v>
      </c>
      <c r="H45" s="62">
        <f t="shared" si="5"/>
        <v>28.744123572867693</v>
      </c>
      <c r="I45" s="63">
        <f t="shared" si="6"/>
        <v>4</v>
      </c>
      <c r="J45" s="62">
        <f t="shared" si="7"/>
        <v>-33.33333333333334</v>
      </c>
      <c r="K45" s="63">
        <f t="shared" si="8"/>
        <v>860</v>
      </c>
      <c r="L45" s="62">
        <f t="shared" si="9"/>
        <v>-19.850885368126754</v>
      </c>
      <c r="M45" s="63">
        <f t="shared" si="10"/>
        <v>474</v>
      </c>
      <c r="N45" s="62">
        <f t="shared" si="11"/>
        <v>-37.135278514588855</v>
      </c>
      <c r="O45" s="63">
        <f t="shared" si="12"/>
        <v>386</v>
      </c>
      <c r="P45" s="64">
        <f t="shared" si="13"/>
        <v>22.539682539682545</v>
      </c>
      <c r="S45" s="65" t="s">
        <v>142</v>
      </c>
      <c r="T45" s="65" t="s">
        <v>99</v>
      </c>
      <c r="U45" s="65" t="s">
        <v>133</v>
      </c>
      <c r="V45" s="67">
        <v>3598</v>
      </c>
      <c r="W45" s="67">
        <v>817</v>
      </c>
      <c r="X45" s="67">
        <v>1917</v>
      </c>
      <c r="Y45" s="67">
        <v>4</v>
      </c>
      <c r="Z45" s="67">
        <v>860</v>
      </c>
      <c r="AA45" s="67">
        <v>474</v>
      </c>
      <c r="AB45" s="67">
        <v>386</v>
      </c>
    </row>
    <row r="46" spans="2:28" ht="15.75" customHeight="1">
      <c r="B46" s="12" t="s">
        <v>50</v>
      </c>
      <c r="C46" s="61">
        <f t="shared" si="0"/>
        <v>482</v>
      </c>
      <c r="D46" s="62">
        <f t="shared" si="1"/>
        <v>22.33502538071066</v>
      </c>
      <c r="E46" s="63">
        <f t="shared" si="2"/>
        <v>192</v>
      </c>
      <c r="F46" s="62">
        <f t="shared" si="3"/>
        <v>-6.341463414634134</v>
      </c>
      <c r="G46" s="63">
        <f t="shared" si="4"/>
        <v>224</v>
      </c>
      <c r="H46" s="62">
        <f t="shared" si="5"/>
        <v>39.13043478260869</v>
      </c>
      <c r="I46" s="63">
        <f t="shared" si="6"/>
        <v>1</v>
      </c>
      <c r="J46" s="62" t="str">
        <f t="shared" si="7"/>
        <v>     -   </v>
      </c>
      <c r="K46" s="63">
        <f t="shared" si="8"/>
        <v>65</v>
      </c>
      <c r="L46" s="62">
        <f t="shared" si="9"/>
        <v>132.14285714285717</v>
      </c>
      <c r="M46" s="63">
        <f t="shared" si="10"/>
        <v>40</v>
      </c>
      <c r="N46" s="62" t="str">
        <f t="shared" si="11"/>
        <v>     -   </v>
      </c>
      <c r="O46" s="63">
        <f t="shared" si="12"/>
        <v>25</v>
      </c>
      <c r="P46" s="64">
        <f t="shared" si="13"/>
        <v>-10.714285714285708</v>
      </c>
      <c r="S46" s="65" t="s">
        <v>142</v>
      </c>
      <c r="T46" s="65" t="s">
        <v>99</v>
      </c>
      <c r="U46" s="65" t="s">
        <v>134</v>
      </c>
      <c r="V46" s="67">
        <v>482</v>
      </c>
      <c r="W46" s="67">
        <v>192</v>
      </c>
      <c r="X46" s="67">
        <v>224</v>
      </c>
      <c r="Y46" s="67">
        <v>1</v>
      </c>
      <c r="Z46" s="67">
        <v>65</v>
      </c>
      <c r="AA46" s="67">
        <v>40</v>
      </c>
      <c r="AB46" s="67">
        <v>25</v>
      </c>
    </row>
    <row r="47" spans="2:28" ht="15.75" customHeight="1">
      <c r="B47" s="12" t="s">
        <v>51</v>
      </c>
      <c r="C47" s="61">
        <f t="shared" si="0"/>
        <v>468</v>
      </c>
      <c r="D47" s="62">
        <f t="shared" si="1"/>
        <v>-22.516556291390728</v>
      </c>
      <c r="E47" s="63">
        <f t="shared" si="2"/>
        <v>230</v>
      </c>
      <c r="F47" s="62">
        <f t="shared" si="3"/>
        <v>-4.958677685950406</v>
      </c>
      <c r="G47" s="63">
        <f t="shared" si="4"/>
        <v>218</v>
      </c>
      <c r="H47" s="62">
        <f t="shared" si="5"/>
        <v>-29.22077922077922</v>
      </c>
      <c r="I47" s="63">
        <f t="shared" si="6"/>
        <v>3</v>
      </c>
      <c r="J47" s="62">
        <f t="shared" si="7"/>
        <v>-40</v>
      </c>
      <c r="K47" s="63">
        <f t="shared" si="8"/>
        <v>17</v>
      </c>
      <c r="L47" s="62">
        <f t="shared" si="9"/>
        <v>-65.3061224489796</v>
      </c>
      <c r="M47" s="63">
        <f t="shared" si="10"/>
        <v>0</v>
      </c>
      <c r="N47" s="62" t="str">
        <f t="shared" si="11"/>
        <v>  -100.0</v>
      </c>
      <c r="O47" s="63">
        <f t="shared" si="12"/>
        <v>17</v>
      </c>
      <c r="P47" s="64">
        <f t="shared" si="13"/>
        <v>-45.16129032258065</v>
      </c>
      <c r="S47" s="65" t="s">
        <v>142</v>
      </c>
      <c r="T47" s="65" t="s">
        <v>99</v>
      </c>
      <c r="U47" s="65" t="s">
        <v>135</v>
      </c>
      <c r="V47" s="67">
        <v>468</v>
      </c>
      <c r="W47" s="67">
        <v>230</v>
      </c>
      <c r="X47" s="67">
        <v>218</v>
      </c>
      <c r="Y47" s="67">
        <v>3</v>
      </c>
      <c r="Z47" s="67">
        <v>17</v>
      </c>
      <c r="AA47" s="67">
        <v>0</v>
      </c>
      <c r="AB47" s="67">
        <v>17</v>
      </c>
    </row>
    <row r="48" spans="2:28" ht="15.75" customHeight="1">
      <c r="B48" s="12" t="s">
        <v>52</v>
      </c>
      <c r="C48" s="61">
        <f t="shared" si="0"/>
        <v>725</v>
      </c>
      <c r="D48" s="62">
        <f t="shared" si="1"/>
        <v>-41.1525974025974</v>
      </c>
      <c r="E48" s="63">
        <f t="shared" si="2"/>
        <v>334</v>
      </c>
      <c r="F48" s="62">
        <f t="shared" si="3"/>
        <v>-22.325581395348834</v>
      </c>
      <c r="G48" s="63">
        <f t="shared" si="4"/>
        <v>306</v>
      </c>
      <c r="H48" s="62">
        <f t="shared" si="5"/>
        <v>-52.92307692307692</v>
      </c>
      <c r="I48" s="63">
        <f t="shared" si="6"/>
        <v>3</v>
      </c>
      <c r="J48" s="62">
        <f t="shared" si="7"/>
        <v>50</v>
      </c>
      <c r="K48" s="63">
        <f t="shared" si="8"/>
        <v>82</v>
      </c>
      <c r="L48" s="62">
        <f t="shared" si="9"/>
        <v>-45.333333333333336</v>
      </c>
      <c r="M48" s="63">
        <f t="shared" si="10"/>
        <v>0</v>
      </c>
      <c r="N48" s="62" t="str">
        <f t="shared" si="11"/>
        <v>  -100.0</v>
      </c>
      <c r="O48" s="63">
        <f t="shared" si="12"/>
        <v>82</v>
      </c>
      <c r="P48" s="64">
        <f t="shared" si="13"/>
        <v>3.7974683544303787</v>
      </c>
      <c r="S48" s="65" t="s">
        <v>142</v>
      </c>
      <c r="T48" s="65" t="s">
        <v>99</v>
      </c>
      <c r="U48" s="65" t="s">
        <v>136</v>
      </c>
      <c r="V48" s="67">
        <v>725</v>
      </c>
      <c r="W48" s="67">
        <v>334</v>
      </c>
      <c r="X48" s="67">
        <v>306</v>
      </c>
      <c r="Y48" s="67">
        <v>3</v>
      </c>
      <c r="Z48" s="67">
        <v>82</v>
      </c>
      <c r="AA48" s="67">
        <v>0</v>
      </c>
      <c r="AB48" s="67">
        <v>82</v>
      </c>
    </row>
    <row r="49" spans="2:28" ht="15.75" customHeight="1">
      <c r="B49" s="12" t="s">
        <v>53</v>
      </c>
      <c r="C49" s="61">
        <f t="shared" si="0"/>
        <v>556</v>
      </c>
      <c r="D49" s="62">
        <f t="shared" si="1"/>
        <v>-8.401976935749587</v>
      </c>
      <c r="E49" s="63">
        <f t="shared" si="2"/>
        <v>263</v>
      </c>
      <c r="F49" s="62">
        <f t="shared" si="3"/>
        <v>-4.0145985401459825</v>
      </c>
      <c r="G49" s="63">
        <f t="shared" si="4"/>
        <v>242</v>
      </c>
      <c r="H49" s="62">
        <f t="shared" si="5"/>
        <v>-15.384615384615387</v>
      </c>
      <c r="I49" s="63">
        <f t="shared" si="6"/>
        <v>4</v>
      </c>
      <c r="J49" s="62">
        <f t="shared" si="7"/>
        <v>0</v>
      </c>
      <c r="K49" s="63">
        <f t="shared" si="8"/>
        <v>47</v>
      </c>
      <c r="L49" s="62">
        <f t="shared" si="9"/>
        <v>9.302325581395337</v>
      </c>
      <c r="M49" s="63">
        <f t="shared" si="10"/>
        <v>0</v>
      </c>
      <c r="N49" s="62" t="str">
        <f t="shared" si="11"/>
        <v>  -100.0</v>
      </c>
      <c r="O49" s="63">
        <f t="shared" si="12"/>
        <v>47</v>
      </c>
      <c r="P49" s="64">
        <f t="shared" si="13"/>
        <v>14.634146341463406</v>
      </c>
      <c r="S49" s="65" t="s">
        <v>142</v>
      </c>
      <c r="T49" s="65" t="s">
        <v>99</v>
      </c>
      <c r="U49" s="65" t="s">
        <v>137</v>
      </c>
      <c r="V49" s="67">
        <v>556</v>
      </c>
      <c r="W49" s="67">
        <v>263</v>
      </c>
      <c r="X49" s="67">
        <v>242</v>
      </c>
      <c r="Y49" s="67">
        <v>4</v>
      </c>
      <c r="Z49" s="67">
        <v>47</v>
      </c>
      <c r="AA49" s="67">
        <v>0</v>
      </c>
      <c r="AB49" s="67">
        <v>47</v>
      </c>
    </row>
    <row r="50" spans="2:28" ht="15.75" customHeight="1">
      <c r="B50" s="12" t="s">
        <v>54</v>
      </c>
      <c r="C50" s="61">
        <f t="shared" si="0"/>
        <v>438</v>
      </c>
      <c r="D50" s="62">
        <f t="shared" si="1"/>
        <v>-4.782608695652172</v>
      </c>
      <c r="E50" s="63">
        <f t="shared" si="2"/>
        <v>270</v>
      </c>
      <c r="F50" s="62">
        <f t="shared" si="3"/>
        <v>23.853211009174302</v>
      </c>
      <c r="G50" s="63">
        <f t="shared" si="4"/>
        <v>119</v>
      </c>
      <c r="H50" s="62">
        <f t="shared" si="5"/>
        <v>-30.813953488372093</v>
      </c>
      <c r="I50" s="63">
        <f t="shared" si="6"/>
        <v>4</v>
      </c>
      <c r="J50" s="62" t="str">
        <f t="shared" si="7"/>
        <v>     -   </v>
      </c>
      <c r="K50" s="63">
        <f t="shared" si="8"/>
        <v>45</v>
      </c>
      <c r="L50" s="62">
        <f t="shared" si="9"/>
        <v>-35.71428571428571</v>
      </c>
      <c r="M50" s="63">
        <f t="shared" si="10"/>
        <v>0</v>
      </c>
      <c r="N50" s="62" t="str">
        <f t="shared" si="11"/>
        <v>  -100.0</v>
      </c>
      <c r="O50" s="63">
        <f t="shared" si="12"/>
        <v>45</v>
      </c>
      <c r="P50" s="64">
        <f t="shared" si="13"/>
        <v>125</v>
      </c>
      <c r="S50" s="65" t="s">
        <v>142</v>
      </c>
      <c r="T50" s="65" t="s">
        <v>99</v>
      </c>
      <c r="U50" s="65" t="s">
        <v>138</v>
      </c>
      <c r="V50" s="67">
        <v>438</v>
      </c>
      <c r="W50" s="67">
        <v>270</v>
      </c>
      <c r="X50" s="67">
        <v>119</v>
      </c>
      <c r="Y50" s="67">
        <v>4</v>
      </c>
      <c r="Z50" s="67">
        <v>45</v>
      </c>
      <c r="AA50" s="67">
        <v>0</v>
      </c>
      <c r="AB50" s="67">
        <v>45</v>
      </c>
    </row>
    <row r="51" spans="2:28" ht="15.75" customHeight="1">
      <c r="B51" s="12" t="s">
        <v>55</v>
      </c>
      <c r="C51" s="61">
        <f t="shared" si="0"/>
        <v>888</v>
      </c>
      <c r="D51" s="62">
        <f t="shared" si="1"/>
        <v>-1.7699115044247833</v>
      </c>
      <c r="E51" s="63">
        <f t="shared" si="2"/>
        <v>370</v>
      </c>
      <c r="F51" s="62">
        <f t="shared" si="3"/>
        <v>-16.09977324263039</v>
      </c>
      <c r="G51" s="63">
        <f t="shared" si="4"/>
        <v>432</v>
      </c>
      <c r="H51" s="62">
        <f t="shared" si="5"/>
        <v>6.666666666666671</v>
      </c>
      <c r="I51" s="63">
        <f t="shared" si="6"/>
        <v>2</v>
      </c>
      <c r="J51" s="62">
        <f t="shared" si="7"/>
        <v>0</v>
      </c>
      <c r="K51" s="63">
        <f t="shared" si="8"/>
        <v>84</v>
      </c>
      <c r="L51" s="62">
        <f t="shared" si="9"/>
        <v>50</v>
      </c>
      <c r="M51" s="63">
        <f t="shared" si="10"/>
        <v>0</v>
      </c>
      <c r="N51" s="62" t="str">
        <f t="shared" si="11"/>
        <v>  -100.0</v>
      </c>
      <c r="O51" s="63">
        <f t="shared" si="12"/>
        <v>84</v>
      </c>
      <c r="P51" s="64">
        <f t="shared" si="13"/>
        <v>52.72727272727275</v>
      </c>
      <c r="S51" s="65" t="s">
        <v>142</v>
      </c>
      <c r="T51" s="65" t="s">
        <v>99</v>
      </c>
      <c r="U51" s="65" t="s">
        <v>139</v>
      </c>
      <c r="V51" s="67">
        <v>888</v>
      </c>
      <c r="W51" s="67">
        <v>370</v>
      </c>
      <c r="X51" s="67">
        <v>432</v>
      </c>
      <c r="Y51" s="67">
        <v>2</v>
      </c>
      <c r="Z51" s="67">
        <v>84</v>
      </c>
      <c r="AA51" s="67">
        <v>0</v>
      </c>
      <c r="AB51" s="67">
        <v>84</v>
      </c>
    </row>
    <row r="52" spans="2:28" ht="15.75" customHeight="1" thickBot="1">
      <c r="B52" s="12" t="s">
        <v>56</v>
      </c>
      <c r="C52" s="68">
        <f t="shared" si="0"/>
        <v>1432</v>
      </c>
      <c r="D52" s="69">
        <f t="shared" si="1"/>
        <v>34.082397003745314</v>
      </c>
      <c r="E52" s="70">
        <f t="shared" si="2"/>
        <v>271</v>
      </c>
      <c r="F52" s="69">
        <f t="shared" si="3"/>
        <v>-13.141025641025635</v>
      </c>
      <c r="G52" s="70">
        <f t="shared" si="4"/>
        <v>1054</v>
      </c>
      <c r="H52" s="69">
        <f t="shared" si="5"/>
        <v>44.979367262723514</v>
      </c>
      <c r="I52" s="70">
        <f t="shared" si="6"/>
        <v>4</v>
      </c>
      <c r="J52" s="69" t="str">
        <f t="shared" si="7"/>
        <v>     -   </v>
      </c>
      <c r="K52" s="70">
        <f t="shared" si="8"/>
        <v>103</v>
      </c>
      <c r="L52" s="69">
        <f t="shared" si="9"/>
        <v>255.1724137931035</v>
      </c>
      <c r="M52" s="70">
        <f t="shared" si="10"/>
        <v>88</v>
      </c>
      <c r="N52" s="69" t="str">
        <f t="shared" si="11"/>
        <v>     -   </v>
      </c>
      <c r="O52" s="70">
        <f t="shared" si="12"/>
        <v>15</v>
      </c>
      <c r="P52" s="71">
        <f t="shared" si="13"/>
        <v>-48.275862068965516</v>
      </c>
      <c r="S52" s="65" t="s">
        <v>142</v>
      </c>
      <c r="T52" s="65" t="s">
        <v>99</v>
      </c>
      <c r="U52" s="65" t="s">
        <v>140</v>
      </c>
      <c r="V52" s="67">
        <v>1432</v>
      </c>
      <c r="W52" s="67">
        <v>271</v>
      </c>
      <c r="X52" s="67">
        <v>1054</v>
      </c>
      <c r="Y52" s="67">
        <v>4</v>
      </c>
      <c r="Z52" s="67">
        <v>103</v>
      </c>
      <c r="AA52" s="67">
        <v>88</v>
      </c>
      <c r="AB52" s="67">
        <v>15</v>
      </c>
    </row>
    <row r="53" spans="2:28" ht="15.75" customHeight="1" thickBot="1" thickTop="1">
      <c r="B53" s="13" t="s">
        <v>57</v>
      </c>
      <c r="C53" s="72">
        <f>SUM($V6:$V52)</f>
        <v>75757</v>
      </c>
      <c r="D53" s="73">
        <f>SUM(V6:V52)/SUM(V53:V99)*100-100</f>
        <v>-9.494169932141844</v>
      </c>
      <c r="E53" s="74">
        <f>SUM($W6:$W52)</f>
        <v>24864</v>
      </c>
      <c r="F53" s="73">
        <f>SUM($W6:$W52)/SUM($W53:$W99)*100-100</f>
        <v>-19.00713378285937</v>
      </c>
      <c r="G53" s="74">
        <f>SUM($X6:$X52)</f>
        <v>31057</v>
      </c>
      <c r="H53" s="73">
        <f>SUM($X6:X52)/SUM($X53:$X99)*100-100</f>
        <v>1.812876999737739</v>
      </c>
      <c r="I53" s="74">
        <f>SUM($Y6:$Y52)</f>
        <v>421</v>
      </c>
      <c r="J53" s="73">
        <f>SUM($Y6:$Y52)/SUM($Y53:$Y99)*100-100</f>
        <v>-10.805084745762713</v>
      </c>
      <c r="K53" s="74">
        <f>SUM($Z6:$Z52)</f>
        <v>19415</v>
      </c>
      <c r="L53" s="73">
        <f>SUM($Z6:$Z52)/SUM($Z53:$Z99)*100-100</f>
        <v>-11.866176403831304</v>
      </c>
      <c r="M53" s="74">
        <f>SUM($AA6:$AA52)</f>
        <v>7754</v>
      </c>
      <c r="N53" s="73">
        <f>SUM($AA6:$AA52)/SUM($AA53:$AA99)*100-100</f>
        <v>-24.527934592174418</v>
      </c>
      <c r="O53" s="74">
        <f>SUM($AB6:$AB52)</f>
        <v>11491</v>
      </c>
      <c r="P53" s="75">
        <f>SUM($AB6:$AB52)/SUM($AB53:$AB99)*100-100</f>
        <v>-1.3732726804566227</v>
      </c>
      <c r="R53" s="1" t="s">
        <v>141</v>
      </c>
      <c r="S53" s="65" t="s">
        <v>143</v>
      </c>
      <c r="T53" s="65" t="s">
        <v>99</v>
      </c>
      <c r="U53" s="65" t="s">
        <v>95</v>
      </c>
      <c r="V53" s="67">
        <v>3564</v>
      </c>
      <c r="W53" s="67">
        <v>1389</v>
      </c>
      <c r="X53" s="67">
        <v>1831</v>
      </c>
      <c r="Y53" s="67">
        <v>31</v>
      </c>
      <c r="Z53" s="67">
        <v>313</v>
      </c>
      <c r="AA53" s="67">
        <v>160</v>
      </c>
      <c r="AB53" s="67">
        <v>153</v>
      </c>
    </row>
    <row r="54" spans="2:28" ht="15.75" customHeight="1">
      <c r="B54" s="14" t="s">
        <v>10</v>
      </c>
      <c r="C54" s="63">
        <f>$V6</f>
        <v>3120</v>
      </c>
      <c r="D54" s="62">
        <f>$V6/$V53*100-100</f>
        <v>-12.457912457912457</v>
      </c>
      <c r="E54" s="63">
        <f>$W6</f>
        <v>1147</v>
      </c>
      <c r="F54" s="62">
        <f>$W6/$W53*100-100</f>
        <v>-17.42260619150467</v>
      </c>
      <c r="G54" s="63">
        <f>$X6</f>
        <v>1617</v>
      </c>
      <c r="H54" s="62">
        <f>$X6/$X53*100-100</f>
        <v>-11.687602403058435</v>
      </c>
      <c r="I54" s="63">
        <f>$Y6</f>
        <v>6</v>
      </c>
      <c r="J54" s="62">
        <f>$Y6/$Y53*100-100</f>
        <v>-80.64516129032258</v>
      </c>
      <c r="K54" s="63">
        <f>$Z6</f>
        <v>350</v>
      </c>
      <c r="L54" s="62">
        <f>$Z6/$Z53*100-100</f>
        <v>11.821086261980838</v>
      </c>
      <c r="M54" s="63">
        <f>$AA6</f>
        <v>143</v>
      </c>
      <c r="N54" s="62">
        <f>$AA6/$AA53*100-100</f>
        <v>-10.625</v>
      </c>
      <c r="O54" s="63">
        <f>$AB6</f>
        <v>186</v>
      </c>
      <c r="P54" s="64">
        <f>$AB6/$AB53*100-100</f>
        <v>21.568627450980387</v>
      </c>
      <c r="S54" s="65" t="s">
        <v>143</v>
      </c>
      <c r="T54" s="65" t="s">
        <v>99</v>
      </c>
      <c r="U54" s="65" t="s">
        <v>96</v>
      </c>
      <c r="V54" s="67">
        <v>704</v>
      </c>
      <c r="W54" s="67">
        <v>434</v>
      </c>
      <c r="X54" s="67">
        <v>225</v>
      </c>
      <c r="Y54" s="67">
        <v>2</v>
      </c>
      <c r="Z54" s="67">
        <v>43</v>
      </c>
      <c r="AA54" s="67">
        <v>0</v>
      </c>
      <c r="AB54" s="67">
        <v>43</v>
      </c>
    </row>
    <row r="55" spans="2:28" ht="15.75" customHeight="1">
      <c r="B55" s="14" t="s">
        <v>58</v>
      </c>
      <c r="C55" s="63">
        <f>SUM($V7:$V12)</f>
        <v>6280</v>
      </c>
      <c r="D55" s="62">
        <f>SUM($V7:V12)/SUM($V54:$V59)*100-100</f>
        <v>4.788920407141674</v>
      </c>
      <c r="E55" s="63">
        <f>SUM($W7:$W12)</f>
        <v>2809</v>
      </c>
      <c r="F55" s="62">
        <f>SUM($W7:W12)/SUM($W54:$W59)*100-100</f>
        <v>-12.845175302513184</v>
      </c>
      <c r="G55" s="63">
        <f>SUM($X7:$X12)</f>
        <v>2526</v>
      </c>
      <c r="H55" s="62">
        <f>SUM($X7:X12)/SUM($X54:$X59)*100-100</f>
        <v>7.90260572404955</v>
      </c>
      <c r="I55" s="63">
        <f>SUM($Y7:$Y12)</f>
        <v>110</v>
      </c>
      <c r="J55" s="62">
        <f>SUM($Y7:Y12)/SUM($Y54:$Y59)*100-100</f>
        <v>134.04255319148936</v>
      </c>
      <c r="K55" s="63">
        <f>SUM($Z7:$Z12)</f>
        <v>835</v>
      </c>
      <c r="L55" s="62">
        <f>SUM($Z7:Z12)/SUM($Z54:$Z59)*100-100</f>
        <v>118.58638743455495</v>
      </c>
      <c r="M55" s="63">
        <f>SUM($AA7:$AA12)</f>
        <v>304</v>
      </c>
      <c r="N55" s="62">
        <f>SUM($AA7:AA12)/SUM($AA54:$AA59)*100-100</f>
        <v>30300</v>
      </c>
      <c r="O55" s="63">
        <f>SUM($AB7:$AB12)</f>
        <v>506</v>
      </c>
      <c r="P55" s="64">
        <f>SUM($AB7:AB12)/SUM($AB54:$AB59)*100-100</f>
        <v>33.509234828496034</v>
      </c>
      <c r="S55" s="65" t="s">
        <v>143</v>
      </c>
      <c r="T55" s="65" t="s">
        <v>99</v>
      </c>
      <c r="U55" s="65" t="s">
        <v>94</v>
      </c>
      <c r="V55" s="67">
        <v>760</v>
      </c>
      <c r="W55" s="67">
        <v>457</v>
      </c>
      <c r="X55" s="67">
        <v>269</v>
      </c>
      <c r="Y55" s="67">
        <v>7</v>
      </c>
      <c r="Z55" s="67">
        <v>27</v>
      </c>
      <c r="AA55" s="67">
        <v>0</v>
      </c>
      <c r="AB55" s="67">
        <v>27</v>
      </c>
    </row>
    <row r="56" spans="2:28" ht="15.75" customHeight="1">
      <c r="B56" s="14" t="s">
        <v>59</v>
      </c>
      <c r="C56" s="63">
        <f>SUM($V13:$V19)+SUM($V24:$V25)</f>
        <v>29899</v>
      </c>
      <c r="D56" s="62">
        <f>(SUM($V13:$V19)+SUM($V24:$V25))/(SUM($V60:$V66)+SUM($V71:$V72))*100-100</f>
        <v>-11.284196783573677</v>
      </c>
      <c r="E56" s="63">
        <f>SUM($W13:$W19)+SUM($W24:$W25)</f>
        <v>7829</v>
      </c>
      <c r="F56" s="62">
        <f>(SUM($W13:$W19)+SUM($W24:$W25))/(SUM($W60:$W66)+SUM($W71:$W72))*100-100</f>
        <v>-22.714708785784794</v>
      </c>
      <c r="G56" s="63">
        <f>SUM($X13:$X19)+SUM($X24:$X25)</f>
        <v>11376</v>
      </c>
      <c r="H56" s="62">
        <f>(SUM($X13:$X19)+SUM($X24:$X25))/(SUM($X60:$X66)+SUM($X71:$X72))*100-100</f>
        <v>-4.97828265953892</v>
      </c>
      <c r="I56" s="63">
        <f>SUM($Y13:$Y19)+SUM($Y24:$Y25)</f>
        <v>171</v>
      </c>
      <c r="J56" s="62">
        <f>(SUM($Y13:$Y19)+SUM($Y24:$Y25))/(SUM($Y60:$Y66)+SUM($Y71:$Y72))*100-100</f>
        <v>-7.065217391304344</v>
      </c>
      <c r="K56" s="63">
        <f>SUM($Z13:$Z19)+SUM($Z24:$Z25)</f>
        <v>10523</v>
      </c>
      <c r="L56" s="62">
        <f>(SUM($Z13:$Z19)+SUM($Z24:$Z25))/(SUM($Z60:$Z66)+SUM($Z71:$Z72))*100-100</f>
        <v>-7.822354590049059</v>
      </c>
      <c r="M56" s="63">
        <f>SUM($AA13:$AA19)+SUM($AA24:$AA25)</f>
        <v>4532</v>
      </c>
      <c r="N56" s="62">
        <f>(SUM($AA13:$AA19)+SUM($AA24:$AA25))/(SUM($AA60:$AA66)+SUM($AA71:$AA72))*100-100</f>
        <v>-12.610875433860386</v>
      </c>
      <c r="O56" s="63">
        <f>SUM($AB13:$AB19)+SUM($AB24:$AB25)</f>
        <v>5897</v>
      </c>
      <c r="P56" s="64">
        <f>(SUM($AB13:$AB19)+SUM($AB24:$AB25))/(SUM($AB60:$AB66)+SUM($AB71:$AB72))*100-100</f>
        <v>-4.098227354041313</v>
      </c>
      <c r="S56" s="65" t="s">
        <v>143</v>
      </c>
      <c r="T56" s="65" t="s">
        <v>99</v>
      </c>
      <c r="U56" s="65" t="s">
        <v>97</v>
      </c>
      <c r="V56" s="67">
        <v>1992</v>
      </c>
      <c r="W56" s="67">
        <v>848</v>
      </c>
      <c r="X56" s="67">
        <v>932</v>
      </c>
      <c r="Y56" s="67">
        <v>10</v>
      </c>
      <c r="Z56" s="67">
        <v>202</v>
      </c>
      <c r="AA56" s="67">
        <v>1</v>
      </c>
      <c r="AB56" s="67">
        <v>201</v>
      </c>
    </row>
    <row r="57" spans="2:28" ht="15.75" customHeight="1">
      <c r="B57" s="14" t="s">
        <v>60</v>
      </c>
      <c r="C57" s="63">
        <f>SUM($V20:$V23)</f>
        <v>2345</v>
      </c>
      <c r="D57" s="62">
        <f>SUM(V20:$V23)/SUM($V67:$V70)*100-100</f>
        <v>-13.627992633517493</v>
      </c>
      <c r="E57" s="63">
        <f>SUM($W20:$W23)</f>
        <v>1484</v>
      </c>
      <c r="F57" s="62">
        <f>SUM($W20:W23)/SUM($W67:$W70)*100-100</f>
        <v>-15.681818181818187</v>
      </c>
      <c r="G57" s="63">
        <f>SUM($X20:$X23)</f>
        <v>704</v>
      </c>
      <c r="H57" s="62">
        <f>SUM($X20:X23)/SUM($X67:$X70)*100-100</f>
        <v>-0.7052186177715072</v>
      </c>
      <c r="I57" s="63">
        <f>SUM($Y20:$Y23)</f>
        <v>13</v>
      </c>
      <c r="J57" s="62">
        <f>SUM($Y20:Y23)/SUM($Y67:$Y70)*100-100</f>
        <v>85.71428571428572</v>
      </c>
      <c r="K57" s="63">
        <f>SUM($Z20:$Z23)</f>
        <v>144</v>
      </c>
      <c r="L57" s="62">
        <f>SUM($Z20:Z23)/SUM($Z67:$Z70)*100-100</f>
        <v>-39.74895397489539</v>
      </c>
      <c r="M57" s="63">
        <f>SUM($AA20:$AA23)</f>
        <v>0</v>
      </c>
      <c r="N57" s="62">
        <f>SUM($AA20:AA23)/SUM($AA67:$AA70)*100-100</f>
        <v>-100</v>
      </c>
      <c r="O57" s="63">
        <f>SUM($AB20:$AB23)</f>
        <v>144</v>
      </c>
      <c r="P57" s="64">
        <f>SUM($AB20:AB23)/SUM($AB67:$AB70)*100-100</f>
        <v>-1.3698630136986338</v>
      </c>
      <c r="S57" s="65" t="s">
        <v>143</v>
      </c>
      <c r="T57" s="65" t="s">
        <v>99</v>
      </c>
      <c r="U57" s="65" t="s">
        <v>98</v>
      </c>
      <c r="V57" s="67">
        <v>475</v>
      </c>
      <c r="W57" s="67">
        <v>316</v>
      </c>
      <c r="X57" s="67">
        <v>114</v>
      </c>
      <c r="Y57" s="67">
        <v>23</v>
      </c>
      <c r="Z57" s="67">
        <v>22</v>
      </c>
      <c r="AA57" s="67">
        <v>0</v>
      </c>
      <c r="AB57" s="67">
        <v>22</v>
      </c>
    </row>
    <row r="58" spans="2:28" ht="15.75" customHeight="1">
      <c r="B58" s="14" t="s">
        <v>61</v>
      </c>
      <c r="C58" s="63">
        <f>SUM($V26:$V29)</f>
        <v>8623</v>
      </c>
      <c r="D58" s="62">
        <f>SUM($V26:$V29)/SUM($V73:$V76)*100-100</f>
        <v>-20.729913587056444</v>
      </c>
      <c r="E58" s="63">
        <f>SUM($W26:$W29)</f>
        <v>3647</v>
      </c>
      <c r="F58" s="62">
        <f>SUM($W26:$W29)/SUM($W73:$W76)*100-100</f>
        <v>-22.977824709609294</v>
      </c>
      <c r="G58" s="63">
        <f>SUM($X26:$X29)</f>
        <v>2864</v>
      </c>
      <c r="H58" s="62">
        <f>SUM($X26:$X29)/SUM($X73:$X76)*100-100</f>
        <v>-21.512743217319823</v>
      </c>
      <c r="I58" s="63">
        <f>SUM($Y26:$Y29)</f>
        <v>19</v>
      </c>
      <c r="J58" s="62">
        <f>SUM($Y26:$Y29)/SUM($Y73:$Y76)*100-100</f>
        <v>-81.1881188118812</v>
      </c>
      <c r="K58" s="63">
        <f>SUM($Z26:$Z29)</f>
        <v>2093</v>
      </c>
      <c r="L58" s="62">
        <f>SUM($Z26:$Z29)/SUM($Z73:$Z76)*100-100</f>
        <v>-12.536564981195156</v>
      </c>
      <c r="M58" s="63">
        <f>SUM($AA26:$AA29)</f>
        <v>612</v>
      </c>
      <c r="N58" s="62">
        <f>SUM($AA26:$AA29)/SUM($AA73:$AA76)*100-100</f>
        <v>-25.18337408312958</v>
      </c>
      <c r="O58" s="63">
        <f>SUM($AB26:$AB29)</f>
        <v>1479</v>
      </c>
      <c r="P58" s="64">
        <f>SUM($AB26:$AB29)/SUM($AB73:$AB76)*100-100</f>
        <v>-5.615826419910647</v>
      </c>
      <c r="S58" s="65" t="s">
        <v>143</v>
      </c>
      <c r="T58" s="65" t="s">
        <v>99</v>
      </c>
      <c r="U58" s="65" t="s">
        <v>99</v>
      </c>
      <c r="V58" s="67">
        <v>556</v>
      </c>
      <c r="W58" s="67">
        <v>353</v>
      </c>
      <c r="X58" s="67">
        <v>171</v>
      </c>
      <c r="Y58" s="67">
        <v>4</v>
      </c>
      <c r="Z58" s="67">
        <v>28</v>
      </c>
      <c r="AA58" s="67">
        <v>0</v>
      </c>
      <c r="AB58" s="67">
        <v>26</v>
      </c>
    </row>
    <row r="59" spans="2:28" ht="15.75" customHeight="1">
      <c r="B59" s="14" t="s">
        <v>62</v>
      </c>
      <c r="C59" s="63">
        <f>SUM($V30:$V35)</f>
        <v>12018</v>
      </c>
      <c r="D59" s="62">
        <f>SUM($V30:$V35)/SUM($V77:$V82)*100-100</f>
        <v>-1.6127711829717555</v>
      </c>
      <c r="E59" s="63">
        <f>SUM($W30:$W35)</f>
        <v>2898</v>
      </c>
      <c r="F59" s="62">
        <f>SUM($W30:$W35)/SUM($W77:$W82)*100-100</f>
        <v>-19.275766016713092</v>
      </c>
      <c r="G59" s="63">
        <f>SUM($X30:$X35)</f>
        <v>5604</v>
      </c>
      <c r="H59" s="62">
        <f>SUM($X30:$X35)/SUM($X77:$X82)*100-100</f>
        <v>57.45996066310761</v>
      </c>
      <c r="I59" s="63">
        <f>SUM($Y30:$Y35)</f>
        <v>41</v>
      </c>
      <c r="J59" s="62">
        <f>SUM($Y30:$Y35)/SUM($Y77:$Y82)*100-100</f>
        <v>-40.57971014492754</v>
      </c>
      <c r="K59" s="63">
        <f>SUM($Z30:$Z35)</f>
        <v>3475</v>
      </c>
      <c r="L59" s="62">
        <f>SUM($Z30:$Z35)/SUM($Z77:$Z82)*100-100</f>
        <v>-30.458274964978983</v>
      </c>
      <c r="M59" s="63">
        <f>SUM($AA30:$AA35)</f>
        <v>1335</v>
      </c>
      <c r="N59" s="62">
        <f>SUM($AA30:$AA35)/SUM($AA77:$AA82)*100-100</f>
        <v>-51.77023121387283</v>
      </c>
      <c r="O59" s="63">
        <f>SUM($AB30:$AB35)</f>
        <v>2130</v>
      </c>
      <c r="P59" s="64">
        <f>SUM($AB30:$AB35)/SUM($AB77:$AB82)*100-100</f>
        <v>-4.441453566621803</v>
      </c>
      <c r="S59" s="65" t="s">
        <v>143</v>
      </c>
      <c r="T59" s="65" t="s">
        <v>99</v>
      </c>
      <c r="U59" s="65" t="s">
        <v>100</v>
      </c>
      <c r="V59" s="67">
        <v>1506</v>
      </c>
      <c r="W59" s="67">
        <v>815</v>
      </c>
      <c r="X59" s="67">
        <v>630</v>
      </c>
      <c r="Y59" s="67">
        <v>1</v>
      </c>
      <c r="Z59" s="67">
        <v>60</v>
      </c>
      <c r="AA59" s="67">
        <v>0</v>
      </c>
      <c r="AB59" s="67">
        <v>60</v>
      </c>
    </row>
    <row r="60" spans="2:28" ht="15.75" customHeight="1">
      <c r="B60" s="14" t="s">
        <v>63</v>
      </c>
      <c r="C60" s="63">
        <f>SUM($V36:$V40)</f>
        <v>3250</v>
      </c>
      <c r="D60" s="62">
        <f>SUM($V36:$V40)/SUM($V83:$V87)*100-100</f>
        <v>-15.032679738562095</v>
      </c>
      <c r="E60" s="63">
        <f>SUM($W36:$W40)</f>
        <v>1397</v>
      </c>
      <c r="F60" s="62">
        <f>SUM($W36:$W40)/SUM($W83:$W87)*100-100</f>
        <v>-20.76006806579693</v>
      </c>
      <c r="G60" s="63">
        <f>SUM($X36:$X40)</f>
        <v>1286</v>
      </c>
      <c r="H60" s="62">
        <f>SUM($X36:$X40)/SUM($X83:$X87)*100-100</f>
        <v>-11.675824175824175</v>
      </c>
      <c r="I60" s="63">
        <f>SUM($Y36:$Y40)</f>
        <v>23</v>
      </c>
      <c r="J60" s="62">
        <f>SUM($Y36:$Y40)/SUM($Y83:$Y87)*100-100</f>
        <v>155.55555555555554</v>
      </c>
      <c r="K60" s="63">
        <f>SUM($Z36:$Z40)</f>
        <v>544</v>
      </c>
      <c r="L60" s="62">
        <f>SUM($Z36:$Z40)/SUM($Z83:$Z87)*100-100</f>
        <v>-8.877721943048584</v>
      </c>
      <c r="M60" s="63">
        <f>SUM($AA36:$AA40)</f>
        <v>187</v>
      </c>
      <c r="N60" s="62">
        <f>SUM($AA36:$AA40)/SUM($AA83:$AA87)*100-100</f>
        <v>-40.2555910543131</v>
      </c>
      <c r="O60" s="63">
        <f>SUM($AB36:$AB40)</f>
        <v>357</v>
      </c>
      <c r="P60" s="64">
        <f>SUM($AB36:$AB40)/SUM($AB83:$AB87)*100-100</f>
        <v>25.704225352112672</v>
      </c>
      <c r="S60" s="65" t="s">
        <v>143</v>
      </c>
      <c r="T60" s="65" t="s">
        <v>99</v>
      </c>
      <c r="U60" s="65" t="s">
        <v>101</v>
      </c>
      <c r="V60" s="67">
        <v>2027</v>
      </c>
      <c r="W60" s="67">
        <v>1138</v>
      </c>
      <c r="X60" s="67">
        <v>608</v>
      </c>
      <c r="Y60" s="67">
        <v>2</v>
      </c>
      <c r="Z60" s="67">
        <v>279</v>
      </c>
      <c r="AA60" s="67">
        <v>86</v>
      </c>
      <c r="AB60" s="67">
        <v>193</v>
      </c>
    </row>
    <row r="61" spans="2:28" ht="15.75" customHeight="1">
      <c r="B61" s="14" t="s">
        <v>64</v>
      </c>
      <c r="C61" s="63">
        <f>SUM($V41:$V44)</f>
        <v>1635</v>
      </c>
      <c r="D61" s="62">
        <f>SUM($V41:$V44)/SUM($V88:$V91)*100-100</f>
        <v>-20.515313563441907</v>
      </c>
      <c r="E61" s="63">
        <f>SUM($W41:$W44)</f>
        <v>906</v>
      </c>
      <c r="F61" s="62">
        <f>SUM($W41:$W44)/SUM($W88:$W91)*100-100</f>
        <v>-15.247895229186156</v>
      </c>
      <c r="G61" s="63">
        <f>SUM($X41:$X44)</f>
        <v>568</v>
      </c>
      <c r="H61" s="62">
        <f>SUM($X41:$X44)/SUM($X88:$X91)*100-100</f>
        <v>-28.01013941698352</v>
      </c>
      <c r="I61" s="63">
        <f>SUM($Y41:$Y44)</f>
        <v>13</v>
      </c>
      <c r="J61" s="62">
        <f>SUM($Y41:$Y44)/SUM($Y88:$Y91)*100-100</f>
        <v>160</v>
      </c>
      <c r="K61" s="63">
        <f>SUM($Z41:$Z44)</f>
        <v>148</v>
      </c>
      <c r="L61" s="62">
        <f>SUM($Z41:$Z44)/SUM($Z88:$Z91)*100-100</f>
        <v>-23.711340206185568</v>
      </c>
      <c r="M61" s="63">
        <f>SUM($AA41:$AA44)</f>
        <v>39</v>
      </c>
      <c r="N61" s="62">
        <f>SUM($AA41:$AA44)/SUM($AA88:$AA91)*100-100</f>
        <v>-18.75</v>
      </c>
      <c r="O61" s="63">
        <f>SUM($AB41:$AB44)</f>
        <v>91</v>
      </c>
      <c r="P61" s="64">
        <f>SUM($AB41:$AB44)/SUM($AB88:$AB91)*100-100</f>
        <v>-37.671232876712324</v>
      </c>
      <c r="S61" s="65" t="s">
        <v>143</v>
      </c>
      <c r="T61" s="65" t="s">
        <v>99</v>
      </c>
      <c r="U61" s="65" t="s">
        <v>102</v>
      </c>
      <c r="V61" s="67">
        <v>1088</v>
      </c>
      <c r="W61" s="67">
        <v>664</v>
      </c>
      <c r="X61" s="67">
        <v>265</v>
      </c>
      <c r="Y61" s="67">
        <v>3</v>
      </c>
      <c r="Z61" s="67">
        <v>156</v>
      </c>
      <c r="AA61" s="67">
        <v>0</v>
      </c>
      <c r="AB61" s="67">
        <v>156</v>
      </c>
    </row>
    <row r="62" spans="2:28" ht="15.75" customHeight="1">
      <c r="B62" s="14" t="s">
        <v>65</v>
      </c>
      <c r="C62" s="63">
        <f>SUM($V45:$V51)</f>
        <v>7155</v>
      </c>
      <c r="D62" s="62">
        <f>SUM($V45:$V51)/SUM($V92:$V98)*100-100</f>
        <v>-6.92077533498113</v>
      </c>
      <c r="E62" s="63">
        <f>SUM($W45:$W51)</f>
        <v>2476</v>
      </c>
      <c r="F62" s="62">
        <f>SUM($W45:$W51)/SUM($W92:$W98)*100-100</f>
        <v>-9.237536656891493</v>
      </c>
      <c r="G62" s="63">
        <f>SUM($X45:$X51)</f>
        <v>3458</v>
      </c>
      <c r="H62" s="62">
        <f>SUM($X45:$X51)/SUM($X92:$X98)*100-100</f>
        <v>-0.37453183520599964</v>
      </c>
      <c r="I62" s="63">
        <f>SUM($Y45:$Y51)</f>
        <v>21</v>
      </c>
      <c r="J62" s="62">
        <f>SUM($Y45:$Y51)/SUM($Y92:$Y98)*100-100</f>
        <v>10.5263157894737</v>
      </c>
      <c r="K62" s="63">
        <f>SUM($Z45:$Z51)</f>
        <v>1200</v>
      </c>
      <c r="L62" s="62">
        <f>SUM($Z45:$Z51)/SUM($Z92:$Z98)*100-100</f>
        <v>-18.311776718856365</v>
      </c>
      <c r="M62" s="63">
        <f>SUM($AA45:$AA51)</f>
        <v>514</v>
      </c>
      <c r="N62" s="62">
        <f>SUM($AA45:$AA51)/SUM($AA92:$AA98)*100-100</f>
        <v>-42.63392857142857</v>
      </c>
      <c r="O62" s="63">
        <f>SUM($AB45:$AB51)</f>
        <v>686</v>
      </c>
      <c r="P62" s="64">
        <f>SUM($AB45:$AB51)/SUM($AB92:$AB98)*100-100</f>
        <v>20.562390158172235</v>
      </c>
      <c r="S62" s="65" t="s">
        <v>143</v>
      </c>
      <c r="T62" s="65" t="s">
        <v>99</v>
      </c>
      <c r="U62" s="65" t="s">
        <v>103</v>
      </c>
      <c r="V62" s="67">
        <v>1269</v>
      </c>
      <c r="W62" s="67">
        <v>589</v>
      </c>
      <c r="X62" s="67">
        <v>375</v>
      </c>
      <c r="Y62" s="67">
        <v>0</v>
      </c>
      <c r="Z62" s="67">
        <v>305</v>
      </c>
      <c r="AA62" s="67">
        <v>117</v>
      </c>
      <c r="AB62" s="67">
        <v>188</v>
      </c>
    </row>
    <row r="63" spans="2:28" ht="15.75" customHeight="1" thickBot="1">
      <c r="B63" s="15" t="s">
        <v>56</v>
      </c>
      <c r="C63" s="74">
        <f>$V52</f>
        <v>1432</v>
      </c>
      <c r="D63" s="73">
        <f>$V52/$V99*100-100</f>
        <v>34.082397003745314</v>
      </c>
      <c r="E63" s="74">
        <f>$W52</f>
        <v>271</v>
      </c>
      <c r="F63" s="73">
        <f>$W52/$W99*100-100</f>
        <v>-13.141025641025635</v>
      </c>
      <c r="G63" s="74">
        <f>$X52</f>
        <v>1054</v>
      </c>
      <c r="H63" s="73">
        <f>$X52/$X99*100-100</f>
        <v>44.979367262723514</v>
      </c>
      <c r="I63" s="74">
        <f>$Y52</f>
        <v>4</v>
      </c>
      <c r="J63" s="73" t="e">
        <f>$Y52/$Y99*100-100</f>
        <v>#DIV/0!</v>
      </c>
      <c r="K63" s="74">
        <f>$Z52</f>
        <v>103</v>
      </c>
      <c r="L63" s="73">
        <f>$Z52/$Z99*100-100</f>
        <v>255.1724137931035</v>
      </c>
      <c r="M63" s="74">
        <f>$AA52</f>
        <v>88</v>
      </c>
      <c r="N63" s="73" t="e">
        <f>$AA52/$AA99*100-100</f>
        <v>#DIV/0!</v>
      </c>
      <c r="O63" s="74">
        <f>$AB52</f>
        <v>15</v>
      </c>
      <c r="P63" s="75">
        <f>$AB52/$AB99*100-100</f>
        <v>-48.275862068965516</v>
      </c>
      <c r="S63" s="65" t="s">
        <v>143</v>
      </c>
      <c r="T63" s="65" t="s">
        <v>99</v>
      </c>
      <c r="U63" s="65" t="s">
        <v>104</v>
      </c>
      <c r="V63" s="67">
        <v>5403</v>
      </c>
      <c r="W63" s="67">
        <v>1790</v>
      </c>
      <c r="X63" s="67">
        <v>1723</v>
      </c>
      <c r="Y63" s="67">
        <v>104</v>
      </c>
      <c r="Z63" s="67">
        <v>1786</v>
      </c>
      <c r="AA63" s="67">
        <v>408</v>
      </c>
      <c r="AB63" s="67">
        <v>1378</v>
      </c>
    </row>
    <row r="64" spans="2:28" ht="15.75" customHeight="1">
      <c r="B64" s="14" t="s">
        <v>66</v>
      </c>
      <c r="C64" s="63">
        <f>SUM($V16:$V19)</f>
        <v>24931</v>
      </c>
      <c r="D64" s="62">
        <f>SUM($V16:$V19)/SUM($V63:$V66)*100-100</f>
        <v>-9.889037481476123</v>
      </c>
      <c r="E64" s="63">
        <f>SUM($W16:$W19)</f>
        <v>5079</v>
      </c>
      <c r="F64" s="62">
        <f>SUM($W16:$W19)/SUM($W63:$W66)*100-100</f>
        <v>-22.952063106796118</v>
      </c>
      <c r="G64" s="63">
        <f>SUM($X16:$X19)</f>
        <v>9812</v>
      </c>
      <c r="H64" s="62">
        <f>SUM($X16:$X19)/SUM($X63:$X66)*100-100</f>
        <v>-5.1155594236534085</v>
      </c>
      <c r="I64" s="63">
        <f>SUM($Y16:$Y19)</f>
        <v>155</v>
      </c>
      <c r="J64" s="62">
        <f>SUM($Y16:$Y19)/SUM($Y63:$Y66)*100-100</f>
        <v>-8.82352941176471</v>
      </c>
      <c r="K64" s="63">
        <f>SUM($Z16:$Z19)</f>
        <v>9885</v>
      </c>
      <c r="L64" s="62">
        <f>SUM($Z16:$Z19)/SUM($Z63:$Z66)*100-100</f>
        <v>-6.427489587277549</v>
      </c>
      <c r="M64" s="63">
        <f>SUM($AA16:$AA19)</f>
        <v>4532</v>
      </c>
      <c r="N64" s="62">
        <f>SUM($AA16:$AA19)/SUM($AA63:$AA66)*100-100</f>
        <v>-9.050772626931575</v>
      </c>
      <c r="O64" s="63">
        <f>SUM($AB16:$AB19)</f>
        <v>5259</v>
      </c>
      <c r="P64" s="64">
        <f>SUM($AB16:$AB19)/SUM($AB63:$AB66)*100-100</f>
        <v>-4.38181818181819</v>
      </c>
      <c r="S64" s="65" t="s">
        <v>143</v>
      </c>
      <c r="T64" s="65" t="s">
        <v>99</v>
      </c>
      <c r="U64" s="65" t="s">
        <v>105</v>
      </c>
      <c r="V64" s="67">
        <v>4984</v>
      </c>
      <c r="W64" s="67">
        <v>1481</v>
      </c>
      <c r="X64" s="67">
        <v>1918</v>
      </c>
      <c r="Y64" s="67">
        <v>47</v>
      </c>
      <c r="Z64" s="67">
        <v>1538</v>
      </c>
      <c r="AA64" s="67">
        <v>525</v>
      </c>
      <c r="AB64" s="67">
        <v>998</v>
      </c>
    </row>
    <row r="65" spans="2:28" ht="15.75" customHeight="1">
      <c r="B65" s="14" t="s">
        <v>67</v>
      </c>
      <c r="C65" s="63">
        <f>SUM($V26:$V29)</f>
        <v>8623</v>
      </c>
      <c r="D65" s="62">
        <f>SUM($V26:$V29)/SUM($V73:$V76)*100-100</f>
        <v>-20.729913587056444</v>
      </c>
      <c r="E65" s="63">
        <f>SUM($W26:$W29)</f>
        <v>3647</v>
      </c>
      <c r="F65" s="62">
        <f>SUM($W26:$W29)/SUM($W73:$W76)*100-100</f>
        <v>-22.977824709609294</v>
      </c>
      <c r="G65" s="63">
        <f>SUM($X26:$X29)</f>
        <v>2864</v>
      </c>
      <c r="H65" s="62">
        <f>SUM($X26:$X29)/SUM($X73:$X76)*100-100</f>
        <v>-21.512743217319823</v>
      </c>
      <c r="I65" s="63">
        <f>SUM($Y26:$Y29)</f>
        <v>19</v>
      </c>
      <c r="J65" s="62">
        <f>SUM($Y26:$Y29)/SUM($Y73:$Y76)*100-100</f>
        <v>-81.1881188118812</v>
      </c>
      <c r="K65" s="63">
        <f>SUM($Z26:$Z29)</f>
        <v>2093</v>
      </c>
      <c r="L65" s="62">
        <f>SUM($Z26:$Z29)/SUM($Z73:$Z76)*100-100</f>
        <v>-12.536564981195156</v>
      </c>
      <c r="M65" s="63">
        <f>SUM($AA26:$AA29)</f>
        <v>612</v>
      </c>
      <c r="N65" s="62">
        <f>SUM($AA26:$AA29)/SUM($AA73:$AA76)*100-100</f>
        <v>-25.18337408312958</v>
      </c>
      <c r="O65" s="63">
        <f>SUM($AB26:$AB29)</f>
        <v>1479</v>
      </c>
      <c r="P65" s="64">
        <f>SUM($AB26:$AB29)/SUM($AB73:$AB76)*100-100</f>
        <v>-5.615826419910647</v>
      </c>
      <c r="S65" s="65" t="s">
        <v>143</v>
      </c>
      <c r="T65" s="65" t="s">
        <v>99</v>
      </c>
      <c r="U65" s="65" t="s">
        <v>106</v>
      </c>
      <c r="V65" s="67">
        <v>10947</v>
      </c>
      <c r="W65" s="67">
        <v>1813</v>
      </c>
      <c r="X65" s="67">
        <v>4526</v>
      </c>
      <c r="Y65" s="67">
        <v>19</v>
      </c>
      <c r="Z65" s="67">
        <v>4589</v>
      </c>
      <c r="AA65" s="67">
        <v>2883</v>
      </c>
      <c r="AB65" s="67">
        <v>1684</v>
      </c>
    </row>
    <row r="66" spans="2:28" ht="15.75" customHeight="1">
      <c r="B66" s="14" t="s">
        <v>68</v>
      </c>
      <c r="C66" s="63">
        <f>SUM($V30:$V35)</f>
        <v>12018</v>
      </c>
      <c r="D66" s="62">
        <f>SUM($V30:$V35)/SUM($V77:$V82)*100-100</f>
        <v>-1.6127711829717555</v>
      </c>
      <c r="E66" s="63">
        <f>SUM($W30:$W35)</f>
        <v>2898</v>
      </c>
      <c r="F66" s="62">
        <f>SUM($W30:$W35)/SUM($W77:$W82)*100-100</f>
        <v>-19.275766016713092</v>
      </c>
      <c r="G66" s="63">
        <f>SUM($X30:$X35)</f>
        <v>5604</v>
      </c>
      <c r="H66" s="62">
        <f>SUM($X30:$X35)/SUM($X77:$X82)*100-100</f>
        <v>57.45996066310761</v>
      </c>
      <c r="I66" s="63">
        <f>SUM($Y30:$Y35)</f>
        <v>41</v>
      </c>
      <c r="J66" s="62">
        <f>SUM($Y30:$Y35)/SUM($Y77:$Y82)*100-100</f>
        <v>-40.57971014492754</v>
      </c>
      <c r="K66" s="63">
        <f>SUM($Z30:$Z35)</f>
        <v>3475</v>
      </c>
      <c r="L66" s="62">
        <f>SUM($Z30:$Z35)/SUM($Z77:$Z82)*100-100</f>
        <v>-30.458274964978983</v>
      </c>
      <c r="M66" s="63">
        <f>SUM($AA30:$AA35)</f>
        <v>1335</v>
      </c>
      <c r="N66" s="62">
        <f>SUM($AA30:$AA35)/SUM($AA77:$AA82)*100-100</f>
        <v>-51.77023121387283</v>
      </c>
      <c r="O66" s="63">
        <f>SUM($AB30:$AB35)</f>
        <v>2130</v>
      </c>
      <c r="P66" s="64">
        <f>SUM($AB30:$AB35)/SUM($AB77:$AB82)*100-100</f>
        <v>-4.441453566621803</v>
      </c>
      <c r="S66" s="65" t="s">
        <v>143</v>
      </c>
      <c r="T66" s="65" t="s">
        <v>99</v>
      </c>
      <c r="U66" s="65" t="s">
        <v>107</v>
      </c>
      <c r="V66" s="67">
        <v>6333</v>
      </c>
      <c r="W66" s="67">
        <v>1508</v>
      </c>
      <c r="X66" s="67">
        <v>2174</v>
      </c>
      <c r="Y66" s="67">
        <v>0</v>
      </c>
      <c r="Z66" s="67">
        <v>2651</v>
      </c>
      <c r="AA66" s="67">
        <v>1167</v>
      </c>
      <c r="AB66" s="67">
        <v>1440</v>
      </c>
    </row>
    <row r="67" spans="2:28" ht="15.75" customHeight="1" thickBot="1">
      <c r="B67" s="16" t="s">
        <v>69</v>
      </c>
      <c r="C67" s="74">
        <f>SUM($V6:$V15)+SUM($V20:$V25)+SUM($V36:$V52)</f>
        <v>30185</v>
      </c>
      <c r="D67" s="73">
        <f>(SUM($V6:$V15)+SUM($V20:$V25)+SUM($V36:$V52))/(SUM($V53:$V62)+SUM($V67:$V72)+SUM($V83:$V99))*100-100</f>
        <v>-8.374817872753766</v>
      </c>
      <c r="E67" s="74">
        <f>SUM($W6:$W15)+SUM($W20:$W25)+SUM($W36:$W52)</f>
        <v>13240</v>
      </c>
      <c r="F67" s="73">
        <f>(SUM($W6:$W15)+SUM($W20:$W25)+SUM($W36:$W52))/(SUM($W53:$W62)+SUM($W67:$W72)+SUM($W83:$W99))*100-100</f>
        <v>-16.10695729311874</v>
      </c>
      <c r="G67" s="74">
        <f>SUM($X6:$X15)+SUM($X20:$X25)+SUM($X36:$X52)</f>
        <v>12777</v>
      </c>
      <c r="H67" s="73">
        <f>(SUM($X6:$X15)+SUM($X20:$X25)+SUM($X36:$X52))/(SUM($X53:$X62)+SUM($X67:$X72)+SUM($X83:$X99))*100-100</f>
        <v>-1.373986877653408</v>
      </c>
      <c r="I67" s="74">
        <f>SUM($Y6:$Y15)+SUM($Y20:$Y25)+SUM($Y36:$Y52)</f>
        <v>206</v>
      </c>
      <c r="J67" s="73">
        <f>(SUM($Y6:$Y15)+SUM($Y20:$Y25)+SUM($Y36:$Y52))/(SUM($Y53:$Y62)+SUM($Y67:$Y72)+SUM($Y83:$Y99))*100-100</f>
        <v>56.06060606060606</v>
      </c>
      <c r="K67" s="74">
        <f>SUM($Z6:$Z15)+SUM($Z20:$Z25)+SUM($Z36:$Z52)</f>
        <v>3962</v>
      </c>
      <c r="L67" s="73">
        <f>(SUM($Z6:$Z15)+SUM($Z20:$Z25)+SUM($Z36:$Z52))/(SUM($Z53:$Z62)+SUM($Z67:$Z72)+SUM($Z83:$Z99))*100-100</f>
        <v>-2.7730061349693216</v>
      </c>
      <c r="M67" s="74">
        <f>SUM($AA6:$AA15)+SUM($AA20:$AA25)+SUM($AA36:$AA52)</f>
        <v>1275</v>
      </c>
      <c r="N67" s="73">
        <f>(SUM($AA6:$AA15)+SUM($AA20:$AA25)+SUM($AA36:$AA52))/(SUM($AA53:$AA62)+SUM($AA67:$AA72)+SUM($AA83:$AA99))*100-100</f>
        <v>-25.219941348973606</v>
      </c>
      <c r="O67" s="74">
        <f>SUM($AB6:$AB15)+SUM($AB20:$AB25)+SUM($AB36:$AB52)</f>
        <v>2623</v>
      </c>
      <c r="P67" s="75">
        <f>(SUM($AB6:$AB15)+SUM($AB20:$AB25)+SUM($AB36:$AB52))/(SUM($AB53:$AB62)+SUM($AB67:$AB72)+SUM($AB83:$AB99))*100-100</f>
        <v>11.380042462845012</v>
      </c>
      <c r="S67" s="65" t="s">
        <v>143</v>
      </c>
      <c r="T67" s="65" t="s">
        <v>99</v>
      </c>
      <c r="U67" s="65" t="s">
        <v>108</v>
      </c>
      <c r="V67" s="67">
        <v>996</v>
      </c>
      <c r="W67" s="67">
        <v>696</v>
      </c>
      <c r="X67" s="67">
        <v>247</v>
      </c>
      <c r="Y67" s="67">
        <v>6</v>
      </c>
      <c r="Z67" s="67">
        <v>47</v>
      </c>
      <c r="AA67" s="67">
        <v>0</v>
      </c>
      <c r="AB67" s="67">
        <v>38</v>
      </c>
    </row>
    <row r="68" spans="19:28" ht="15.75" customHeight="1">
      <c r="S68" s="65" t="s">
        <v>143</v>
      </c>
      <c r="T68" s="65" t="s">
        <v>99</v>
      </c>
      <c r="U68" s="65" t="s">
        <v>109</v>
      </c>
      <c r="V68" s="67">
        <v>633</v>
      </c>
      <c r="W68" s="67">
        <v>373</v>
      </c>
      <c r="X68" s="67">
        <v>241</v>
      </c>
      <c r="Y68" s="67">
        <v>0</v>
      </c>
      <c r="Z68" s="67">
        <v>19</v>
      </c>
      <c r="AA68" s="67">
        <v>0</v>
      </c>
      <c r="AB68" s="67">
        <v>19</v>
      </c>
    </row>
    <row r="69" spans="19:28" ht="15.75" customHeight="1">
      <c r="S69" s="65" t="s">
        <v>143</v>
      </c>
      <c r="T69" s="65" t="s">
        <v>99</v>
      </c>
      <c r="U69" s="65" t="s">
        <v>110</v>
      </c>
      <c r="V69" s="67">
        <v>719</v>
      </c>
      <c r="W69" s="67">
        <v>400</v>
      </c>
      <c r="X69" s="67">
        <v>176</v>
      </c>
      <c r="Y69" s="67">
        <v>1</v>
      </c>
      <c r="Z69" s="67">
        <v>142</v>
      </c>
      <c r="AA69" s="67">
        <v>80</v>
      </c>
      <c r="AB69" s="67">
        <v>62</v>
      </c>
    </row>
    <row r="70" spans="19:28" ht="15.75" customHeight="1">
      <c r="S70" s="65" t="s">
        <v>143</v>
      </c>
      <c r="T70" s="65" t="s">
        <v>99</v>
      </c>
      <c r="U70" s="65" t="s">
        <v>111</v>
      </c>
      <c r="V70" s="67">
        <v>367</v>
      </c>
      <c r="W70" s="67">
        <v>291</v>
      </c>
      <c r="X70" s="67">
        <v>45</v>
      </c>
      <c r="Y70" s="67">
        <v>0</v>
      </c>
      <c r="Z70" s="67">
        <v>31</v>
      </c>
      <c r="AA70" s="67">
        <v>4</v>
      </c>
      <c r="AB70" s="67">
        <v>27</v>
      </c>
    </row>
    <row r="71" spans="19:28" ht="12">
      <c r="S71" s="65" t="s">
        <v>143</v>
      </c>
      <c r="T71" s="65" t="s">
        <v>99</v>
      </c>
      <c r="U71" s="65" t="s">
        <v>112</v>
      </c>
      <c r="V71" s="67">
        <v>472</v>
      </c>
      <c r="W71" s="67">
        <v>319</v>
      </c>
      <c r="X71" s="67">
        <v>127</v>
      </c>
      <c r="Y71" s="67">
        <v>0</v>
      </c>
      <c r="Z71" s="67">
        <v>26</v>
      </c>
      <c r="AA71" s="67">
        <v>0</v>
      </c>
      <c r="AB71" s="67">
        <v>26</v>
      </c>
    </row>
    <row r="72" spans="19:28" ht="12">
      <c r="S72" s="65" t="s">
        <v>143</v>
      </c>
      <c r="T72" s="65" t="s">
        <v>99</v>
      </c>
      <c r="U72" s="65" t="s">
        <v>113</v>
      </c>
      <c r="V72" s="67">
        <v>1179</v>
      </c>
      <c r="W72" s="67">
        <v>828</v>
      </c>
      <c r="X72" s="67">
        <v>256</v>
      </c>
      <c r="Y72" s="67">
        <v>9</v>
      </c>
      <c r="Z72" s="67">
        <v>86</v>
      </c>
      <c r="AA72" s="67">
        <v>0</v>
      </c>
      <c r="AB72" s="67">
        <v>86</v>
      </c>
    </row>
    <row r="73" spans="19:28" ht="12">
      <c r="S73" s="65" t="s">
        <v>143</v>
      </c>
      <c r="T73" s="65" t="s">
        <v>99</v>
      </c>
      <c r="U73" s="65" t="s">
        <v>114</v>
      </c>
      <c r="V73" s="67">
        <v>1214</v>
      </c>
      <c r="W73" s="67">
        <v>687</v>
      </c>
      <c r="X73" s="67">
        <v>351</v>
      </c>
      <c r="Y73" s="67">
        <v>4</v>
      </c>
      <c r="Z73" s="67">
        <v>172</v>
      </c>
      <c r="AA73" s="67">
        <v>9</v>
      </c>
      <c r="AB73" s="67">
        <v>163</v>
      </c>
    </row>
    <row r="74" spans="19:28" ht="12">
      <c r="S74" s="65" t="s">
        <v>143</v>
      </c>
      <c r="T74" s="65" t="s">
        <v>99</v>
      </c>
      <c r="U74" s="65" t="s">
        <v>115</v>
      </c>
      <c r="V74" s="67">
        <v>2450</v>
      </c>
      <c r="W74" s="67">
        <v>1219</v>
      </c>
      <c r="X74" s="67">
        <v>857</v>
      </c>
      <c r="Y74" s="67">
        <v>90</v>
      </c>
      <c r="Z74" s="67">
        <v>284</v>
      </c>
      <c r="AA74" s="67">
        <v>67</v>
      </c>
      <c r="AB74" s="67">
        <v>217</v>
      </c>
    </row>
    <row r="75" spans="19:28" ht="12">
      <c r="S75" s="65" t="s">
        <v>143</v>
      </c>
      <c r="T75" s="65" t="s">
        <v>99</v>
      </c>
      <c r="U75" s="65" t="s">
        <v>116</v>
      </c>
      <c r="V75" s="67">
        <v>6247</v>
      </c>
      <c r="W75" s="67">
        <v>2260</v>
      </c>
      <c r="X75" s="67">
        <v>2220</v>
      </c>
      <c r="Y75" s="67">
        <v>5</v>
      </c>
      <c r="Z75" s="67">
        <v>1762</v>
      </c>
      <c r="AA75" s="67">
        <v>742</v>
      </c>
      <c r="AB75" s="67">
        <v>1012</v>
      </c>
    </row>
    <row r="76" spans="19:28" ht="12">
      <c r="S76" s="65" t="s">
        <v>143</v>
      </c>
      <c r="T76" s="65" t="s">
        <v>99</v>
      </c>
      <c r="U76" s="65" t="s">
        <v>117</v>
      </c>
      <c r="V76" s="67">
        <v>967</v>
      </c>
      <c r="W76" s="67">
        <v>569</v>
      </c>
      <c r="X76" s="67">
        <v>221</v>
      </c>
      <c r="Y76" s="67">
        <v>2</v>
      </c>
      <c r="Z76" s="67">
        <v>175</v>
      </c>
      <c r="AA76" s="67">
        <v>0</v>
      </c>
      <c r="AB76" s="67">
        <v>175</v>
      </c>
    </row>
    <row r="77" spans="19:28" ht="12">
      <c r="S77" s="65" t="s">
        <v>143</v>
      </c>
      <c r="T77" s="65" t="s">
        <v>99</v>
      </c>
      <c r="U77" s="65" t="s">
        <v>118</v>
      </c>
      <c r="V77" s="67">
        <v>667</v>
      </c>
      <c r="W77" s="67">
        <v>388</v>
      </c>
      <c r="X77" s="67">
        <v>174</v>
      </c>
      <c r="Y77" s="67">
        <v>1</v>
      </c>
      <c r="Z77" s="67">
        <v>104</v>
      </c>
      <c r="AA77" s="67">
        <v>0</v>
      </c>
      <c r="AB77" s="67">
        <v>104</v>
      </c>
    </row>
    <row r="78" spans="19:28" ht="12">
      <c r="S78" s="65" t="s">
        <v>143</v>
      </c>
      <c r="T78" s="65" t="s">
        <v>99</v>
      </c>
      <c r="U78" s="65" t="s">
        <v>119</v>
      </c>
      <c r="V78" s="67">
        <v>1755</v>
      </c>
      <c r="W78" s="67">
        <v>466</v>
      </c>
      <c r="X78" s="67">
        <v>632</v>
      </c>
      <c r="Y78" s="67">
        <v>28</v>
      </c>
      <c r="Z78" s="67">
        <v>629</v>
      </c>
      <c r="AA78" s="67">
        <v>327</v>
      </c>
      <c r="AB78" s="67">
        <v>302</v>
      </c>
    </row>
    <row r="79" spans="19:28" ht="12">
      <c r="S79" s="65" t="s">
        <v>143</v>
      </c>
      <c r="T79" s="65" t="s">
        <v>99</v>
      </c>
      <c r="U79" s="65" t="s">
        <v>120</v>
      </c>
      <c r="V79" s="67">
        <v>5586</v>
      </c>
      <c r="W79" s="67">
        <v>1102</v>
      </c>
      <c r="X79" s="67">
        <v>1580</v>
      </c>
      <c r="Y79" s="67">
        <v>16</v>
      </c>
      <c r="Z79" s="67">
        <v>2888</v>
      </c>
      <c r="AA79" s="67">
        <v>1828</v>
      </c>
      <c r="AB79" s="67">
        <v>1060</v>
      </c>
    </row>
    <row r="80" spans="19:28" ht="12">
      <c r="S80" s="65" t="s">
        <v>143</v>
      </c>
      <c r="T80" s="65" t="s">
        <v>99</v>
      </c>
      <c r="U80" s="65" t="s">
        <v>121</v>
      </c>
      <c r="V80" s="67">
        <v>2939</v>
      </c>
      <c r="W80" s="67">
        <v>1028</v>
      </c>
      <c r="X80" s="67">
        <v>940</v>
      </c>
      <c r="Y80" s="67">
        <v>18</v>
      </c>
      <c r="Z80" s="67">
        <v>953</v>
      </c>
      <c r="AA80" s="67">
        <v>401</v>
      </c>
      <c r="AB80" s="67">
        <v>552</v>
      </c>
    </row>
    <row r="81" spans="19:28" ht="12">
      <c r="S81" s="65" t="s">
        <v>143</v>
      </c>
      <c r="T81" s="65" t="s">
        <v>99</v>
      </c>
      <c r="U81" s="65" t="s">
        <v>122</v>
      </c>
      <c r="V81" s="67">
        <v>810</v>
      </c>
      <c r="W81" s="67">
        <v>306</v>
      </c>
      <c r="X81" s="67">
        <v>109</v>
      </c>
      <c r="Y81" s="67">
        <v>5</v>
      </c>
      <c r="Z81" s="67">
        <v>390</v>
      </c>
      <c r="AA81" s="67">
        <v>212</v>
      </c>
      <c r="AB81" s="67">
        <v>178</v>
      </c>
    </row>
    <row r="82" spans="19:28" ht="12">
      <c r="S82" s="65" t="s">
        <v>143</v>
      </c>
      <c r="T82" s="65" t="s">
        <v>99</v>
      </c>
      <c r="U82" s="65" t="s">
        <v>123</v>
      </c>
      <c r="V82" s="67">
        <v>458</v>
      </c>
      <c r="W82" s="67">
        <v>300</v>
      </c>
      <c r="X82" s="67">
        <v>124</v>
      </c>
      <c r="Y82" s="67">
        <v>1</v>
      </c>
      <c r="Z82" s="67">
        <v>33</v>
      </c>
      <c r="AA82" s="67">
        <v>0</v>
      </c>
      <c r="AB82" s="67">
        <v>33</v>
      </c>
    </row>
    <row r="83" spans="19:28" ht="12">
      <c r="S83" s="65" t="s">
        <v>143</v>
      </c>
      <c r="T83" s="65" t="s">
        <v>99</v>
      </c>
      <c r="U83" s="65" t="s">
        <v>124</v>
      </c>
      <c r="V83" s="67">
        <v>208</v>
      </c>
      <c r="W83" s="67">
        <v>134</v>
      </c>
      <c r="X83" s="67">
        <v>68</v>
      </c>
      <c r="Y83" s="67">
        <v>2</v>
      </c>
      <c r="Z83" s="67">
        <v>4</v>
      </c>
      <c r="AA83" s="67">
        <v>0</v>
      </c>
      <c r="AB83" s="67">
        <v>4</v>
      </c>
    </row>
    <row r="84" spans="19:28" ht="12">
      <c r="S84" s="65" t="s">
        <v>143</v>
      </c>
      <c r="T84" s="65" t="s">
        <v>99</v>
      </c>
      <c r="U84" s="65" t="s">
        <v>125</v>
      </c>
      <c r="V84" s="67">
        <v>303</v>
      </c>
      <c r="W84" s="67">
        <v>166</v>
      </c>
      <c r="X84" s="67">
        <v>124</v>
      </c>
      <c r="Y84" s="67">
        <v>0</v>
      </c>
      <c r="Z84" s="67">
        <v>13</v>
      </c>
      <c r="AA84" s="67">
        <v>0</v>
      </c>
      <c r="AB84" s="67">
        <v>13</v>
      </c>
    </row>
    <row r="85" spans="19:28" ht="12">
      <c r="S85" s="65" t="s">
        <v>143</v>
      </c>
      <c r="T85" s="65" t="s">
        <v>99</v>
      </c>
      <c r="U85" s="65" t="s">
        <v>126</v>
      </c>
      <c r="V85" s="67">
        <v>1110</v>
      </c>
      <c r="W85" s="67">
        <v>564</v>
      </c>
      <c r="X85" s="67">
        <v>370</v>
      </c>
      <c r="Y85" s="67">
        <v>4</v>
      </c>
      <c r="Z85" s="67">
        <v>172</v>
      </c>
      <c r="AA85" s="67">
        <v>140</v>
      </c>
      <c r="AB85" s="67">
        <v>32</v>
      </c>
    </row>
    <row r="86" spans="19:28" ht="12">
      <c r="S86" s="65" t="s">
        <v>143</v>
      </c>
      <c r="T86" s="65" t="s">
        <v>99</v>
      </c>
      <c r="U86" s="65" t="s">
        <v>127</v>
      </c>
      <c r="V86" s="67">
        <v>1447</v>
      </c>
      <c r="W86" s="67">
        <v>551</v>
      </c>
      <c r="X86" s="67">
        <v>521</v>
      </c>
      <c r="Y86" s="67">
        <v>1</v>
      </c>
      <c r="Z86" s="67">
        <v>374</v>
      </c>
      <c r="AA86" s="67">
        <v>173</v>
      </c>
      <c r="AB86" s="67">
        <v>201</v>
      </c>
    </row>
    <row r="87" spans="19:28" ht="12">
      <c r="S87" s="65" t="s">
        <v>143</v>
      </c>
      <c r="T87" s="65" t="s">
        <v>99</v>
      </c>
      <c r="U87" s="65" t="s">
        <v>128</v>
      </c>
      <c r="V87" s="67">
        <v>757</v>
      </c>
      <c r="W87" s="67">
        <v>348</v>
      </c>
      <c r="X87" s="67">
        <v>373</v>
      </c>
      <c r="Y87" s="67">
        <v>2</v>
      </c>
      <c r="Z87" s="67">
        <v>34</v>
      </c>
      <c r="AA87" s="67">
        <v>0</v>
      </c>
      <c r="AB87" s="67">
        <v>34</v>
      </c>
    </row>
    <row r="88" spans="19:28" ht="12">
      <c r="S88" s="65" t="s">
        <v>143</v>
      </c>
      <c r="T88" s="65" t="s">
        <v>99</v>
      </c>
      <c r="U88" s="65" t="s">
        <v>129</v>
      </c>
      <c r="V88" s="67">
        <v>418</v>
      </c>
      <c r="W88" s="67">
        <v>200</v>
      </c>
      <c r="X88" s="67">
        <v>169</v>
      </c>
      <c r="Y88" s="67">
        <v>4</v>
      </c>
      <c r="Z88" s="67">
        <v>45</v>
      </c>
      <c r="AA88" s="67">
        <v>28</v>
      </c>
      <c r="AB88" s="67">
        <v>17</v>
      </c>
    </row>
    <row r="89" spans="19:28" ht="12">
      <c r="S89" s="65" t="s">
        <v>143</v>
      </c>
      <c r="T89" s="65" t="s">
        <v>99</v>
      </c>
      <c r="U89" s="65" t="s">
        <v>130</v>
      </c>
      <c r="V89" s="67">
        <v>656</v>
      </c>
      <c r="W89" s="67">
        <v>323</v>
      </c>
      <c r="X89" s="67">
        <v>284</v>
      </c>
      <c r="Y89" s="67">
        <v>1</v>
      </c>
      <c r="Z89" s="67">
        <v>48</v>
      </c>
      <c r="AA89" s="67">
        <v>20</v>
      </c>
      <c r="AB89" s="67">
        <v>28</v>
      </c>
    </row>
    <row r="90" spans="19:28" ht="12">
      <c r="S90" s="65" t="s">
        <v>143</v>
      </c>
      <c r="T90" s="65" t="s">
        <v>99</v>
      </c>
      <c r="U90" s="65" t="s">
        <v>131</v>
      </c>
      <c r="V90" s="67">
        <v>795</v>
      </c>
      <c r="W90" s="67">
        <v>420</v>
      </c>
      <c r="X90" s="67">
        <v>314</v>
      </c>
      <c r="Y90" s="67">
        <v>0</v>
      </c>
      <c r="Z90" s="67">
        <v>61</v>
      </c>
      <c r="AA90" s="67">
        <v>0</v>
      </c>
      <c r="AB90" s="67">
        <v>61</v>
      </c>
    </row>
    <row r="91" spans="19:28" ht="12">
      <c r="S91" s="65" t="s">
        <v>143</v>
      </c>
      <c r="T91" s="65" t="s">
        <v>99</v>
      </c>
      <c r="U91" s="65" t="s">
        <v>132</v>
      </c>
      <c r="V91" s="67">
        <v>188</v>
      </c>
      <c r="W91" s="67">
        <v>126</v>
      </c>
      <c r="X91" s="67">
        <v>22</v>
      </c>
      <c r="Y91" s="67">
        <v>0</v>
      </c>
      <c r="Z91" s="67">
        <v>40</v>
      </c>
      <c r="AA91" s="67">
        <v>0</v>
      </c>
      <c r="AB91" s="67">
        <v>40</v>
      </c>
    </row>
    <row r="92" spans="19:28" ht="12">
      <c r="S92" s="65" t="s">
        <v>143</v>
      </c>
      <c r="T92" s="65" t="s">
        <v>99</v>
      </c>
      <c r="U92" s="65" t="s">
        <v>133</v>
      </c>
      <c r="V92" s="67">
        <v>3486</v>
      </c>
      <c r="W92" s="67">
        <v>918</v>
      </c>
      <c r="X92" s="67">
        <v>1489</v>
      </c>
      <c r="Y92" s="67">
        <v>6</v>
      </c>
      <c r="Z92" s="67">
        <v>1073</v>
      </c>
      <c r="AA92" s="67">
        <v>754</v>
      </c>
      <c r="AB92" s="67">
        <v>315</v>
      </c>
    </row>
    <row r="93" spans="19:28" ht="12">
      <c r="S93" s="65" t="s">
        <v>143</v>
      </c>
      <c r="T93" s="65" t="s">
        <v>99</v>
      </c>
      <c r="U93" s="65" t="s">
        <v>134</v>
      </c>
      <c r="V93" s="67">
        <v>394</v>
      </c>
      <c r="W93" s="67">
        <v>205</v>
      </c>
      <c r="X93" s="67">
        <v>161</v>
      </c>
      <c r="Y93" s="67">
        <v>0</v>
      </c>
      <c r="Z93" s="67">
        <v>28</v>
      </c>
      <c r="AA93" s="67">
        <v>0</v>
      </c>
      <c r="AB93" s="67">
        <v>28</v>
      </c>
    </row>
    <row r="94" spans="19:28" ht="12">
      <c r="S94" s="65" t="s">
        <v>143</v>
      </c>
      <c r="T94" s="65" t="s">
        <v>99</v>
      </c>
      <c r="U94" s="65" t="s">
        <v>135</v>
      </c>
      <c r="V94" s="67">
        <v>604</v>
      </c>
      <c r="W94" s="67">
        <v>242</v>
      </c>
      <c r="X94" s="67">
        <v>308</v>
      </c>
      <c r="Y94" s="67">
        <v>5</v>
      </c>
      <c r="Z94" s="67">
        <v>49</v>
      </c>
      <c r="AA94" s="67">
        <v>18</v>
      </c>
      <c r="AB94" s="67">
        <v>31</v>
      </c>
    </row>
    <row r="95" spans="19:28" ht="12">
      <c r="S95" s="65" t="s">
        <v>143</v>
      </c>
      <c r="T95" s="65" t="s">
        <v>99</v>
      </c>
      <c r="U95" s="65" t="s">
        <v>136</v>
      </c>
      <c r="V95" s="67">
        <v>1232</v>
      </c>
      <c r="W95" s="67">
        <v>430</v>
      </c>
      <c r="X95" s="67">
        <v>650</v>
      </c>
      <c r="Y95" s="67">
        <v>2</v>
      </c>
      <c r="Z95" s="67">
        <v>150</v>
      </c>
      <c r="AA95" s="67">
        <v>71</v>
      </c>
      <c r="AB95" s="67">
        <v>79</v>
      </c>
    </row>
    <row r="96" spans="19:28" ht="12">
      <c r="S96" s="65" t="s">
        <v>143</v>
      </c>
      <c r="T96" s="65" t="s">
        <v>99</v>
      </c>
      <c r="U96" s="65" t="s">
        <v>137</v>
      </c>
      <c r="V96" s="67">
        <v>607</v>
      </c>
      <c r="W96" s="67">
        <v>274</v>
      </c>
      <c r="X96" s="67">
        <v>286</v>
      </c>
      <c r="Y96" s="67">
        <v>4</v>
      </c>
      <c r="Z96" s="67">
        <v>43</v>
      </c>
      <c r="AA96" s="67">
        <v>2</v>
      </c>
      <c r="AB96" s="67">
        <v>41</v>
      </c>
    </row>
    <row r="97" spans="19:28" ht="12">
      <c r="S97" s="65" t="s">
        <v>143</v>
      </c>
      <c r="T97" s="65" t="s">
        <v>99</v>
      </c>
      <c r="U97" s="65" t="s">
        <v>138</v>
      </c>
      <c r="V97" s="67">
        <v>460</v>
      </c>
      <c r="W97" s="67">
        <v>218</v>
      </c>
      <c r="X97" s="67">
        <v>172</v>
      </c>
      <c r="Y97" s="67">
        <v>0</v>
      </c>
      <c r="Z97" s="67">
        <v>70</v>
      </c>
      <c r="AA97" s="67">
        <v>50</v>
      </c>
      <c r="AB97" s="67">
        <v>20</v>
      </c>
    </row>
    <row r="98" spans="19:28" ht="12">
      <c r="S98" s="65" t="s">
        <v>143</v>
      </c>
      <c r="T98" s="65" t="s">
        <v>99</v>
      </c>
      <c r="U98" s="65" t="s">
        <v>139</v>
      </c>
      <c r="V98" s="67">
        <v>904</v>
      </c>
      <c r="W98" s="67">
        <v>441</v>
      </c>
      <c r="X98" s="67">
        <v>405</v>
      </c>
      <c r="Y98" s="67">
        <v>2</v>
      </c>
      <c r="Z98" s="67">
        <v>56</v>
      </c>
      <c r="AA98" s="67">
        <v>1</v>
      </c>
      <c r="AB98" s="67">
        <v>55</v>
      </c>
    </row>
    <row r="99" spans="19:28" ht="12">
      <c r="S99" s="65" t="s">
        <v>143</v>
      </c>
      <c r="T99" s="65" t="s">
        <v>99</v>
      </c>
      <c r="U99" s="65" t="s">
        <v>140</v>
      </c>
      <c r="V99" s="67">
        <v>1068</v>
      </c>
      <c r="W99" s="67">
        <v>312</v>
      </c>
      <c r="X99" s="67">
        <v>727</v>
      </c>
      <c r="Y99" s="67">
        <v>0</v>
      </c>
      <c r="Z99" s="67">
        <v>29</v>
      </c>
      <c r="AA99" s="67">
        <v>0</v>
      </c>
      <c r="AB99" s="67">
        <v>29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５月分着工新設住宅戸数：利用関係別・都道府県別表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2559</v>
      </c>
      <c r="D6" s="62">
        <f aca="true" t="shared" si="1" ref="D6:D52">IF(OR($V6="",$V53=""),"",IF(AND($V6=0,$V53=0),"0.0",IF(AND($V6&gt;0,$V53=0),"     -   ",IF(AND($V6=0,$V53&gt;0),"  -100.0",$V6/$V53*100-100))))</f>
        <v>-11.084086170952048</v>
      </c>
      <c r="E6" s="63">
        <f aca="true" t="shared" si="2" ref="E6:E52">IF($W6="","",IF($W6=0,0,$W6))</f>
        <v>923</v>
      </c>
      <c r="F6" s="62">
        <f aca="true" t="shared" si="3" ref="F6:F52">IF(OR($W6="",$W53=""),"",IF(AND($W6=0,$W53=0),"0.0",IF(AND($W6&gt;0,$W53=0),"     -   ",IF(AND($W6=0,$W53&gt;0),"  -100.0",$W6/$W53*100-100))))</f>
        <v>-29.649390243902445</v>
      </c>
      <c r="G6" s="63">
        <f aca="true" t="shared" si="4" ref="G6:G52">IF($X6="","",IF($X6=0,0,$X6))</f>
        <v>1373</v>
      </c>
      <c r="H6" s="62">
        <f aca="true" t="shared" si="5" ref="H6:H52">IF(OR($X6="",$X53=""),"",IF(AND($X6=0,$X53=0),"0.0",IF(AND($X6&gt;0,$X53=0),"     -   ",IF(AND($X6=0,$X53&gt;0),"  -100.0",$X6/$X53*100-100))))</f>
        <v>6.351665375677769</v>
      </c>
      <c r="I6" s="63">
        <f aca="true" t="shared" si="6" ref="I6:I52">IF($Y6="","",IF($Y6=0,0,$Y6))</f>
        <v>54</v>
      </c>
      <c r="J6" s="62">
        <f aca="true" t="shared" si="7" ref="J6:J52">IF(OR($Y6="",$Y53=""),"",IF(AND($Y6=0,$Y53=0),"0.0",IF(AND($Y6&gt;0,$Y53=0),"     -   ",IF(AND($Y6=0,$Y53&gt;0),"  -100.0",$Y6/$Y53*100-100))))</f>
        <v>237.5</v>
      </c>
      <c r="K6" s="63">
        <f aca="true" t="shared" si="8" ref="K6:K52">IF($Z6="","",IF($Z6=0,0,$Z6))</f>
        <v>209</v>
      </c>
      <c r="L6" s="62">
        <f aca="true" t="shared" si="9" ref="L6:L52">IF(OR($Z6="",$Z53=""),"",IF(AND($Z6=0,$Z53=0),"0.0",IF(AND($Z6&gt;0,$Z53=0),"     -   ",IF(AND($Z6=0,$Z53&gt;0),"  -100.0",$Z6/$Z53*100-100))))</f>
        <v>-19.3050193050193</v>
      </c>
      <c r="M6" s="63">
        <f aca="true" t="shared" si="10" ref="M6:M52">IF($AA6="","",IF($AA6=0,0,$AA6))</f>
        <v>82</v>
      </c>
      <c r="N6" s="62">
        <f aca="true" t="shared" si="11" ref="N6:N52">IF(OR($AA6="",$AA53=""),"",IF(AND($AA6=0,$AA53=0),"0.0",IF(AND($AA6&gt;0,$AA53=0),"     -   ",IF(AND($AA6=0,$AA53&gt;0),"  -100.0",$AA6/$AA53*100-100))))</f>
        <v>-19.607843137254903</v>
      </c>
      <c r="O6" s="63">
        <f aca="true" t="shared" si="12" ref="O6:O52">IF($AB6="","",IF($AB6=0,0,$AB6))</f>
        <v>127</v>
      </c>
      <c r="P6" s="64">
        <f aca="true" t="shared" si="13" ref="P6:P52">IF(OR($AB6="",$AB53=""),"",IF(AND($AB6=0,$AB53=0),"0.0",IF(AND($AB6&gt;0,$AB53=0),"     -   ",IF(AND($AB6=0,$AB53&gt;0),"  -100.0",$AB6/$AB53*100-100))))</f>
        <v>-19.10828025477707</v>
      </c>
      <c r="R6" s="1" t="s">
        <v>92</v>
      </c>
      <c r="S6" s="65" t="s">
        <v>142</v>
      </c>
      <c r="T6" s="65" t="s">
        <v>98</v>
      </c>
      <c r="U6" s="65" t="s">
        <v>95</v>
      </c>
      <c r="V6" s="66">
        <v>2559</v>
      </c>
      <c r="W6" s="66">
        <v>923</v>
      </c>
      <c r="X6" s="66">
        <v>1373</v>
      </c>
      <c r="Y6" s="66">
        <v>54</v>
      </c>
      <c r="Z6" s="66">
        <v>209</v>
      </c>
      <c r="AA6" s="66">
        <v>82</v>
      </c>
      <c r="AB6" s="66">
        <v>127</v>
      </c>
    </row>
    <row r="7" spans="2:28" ht="15.75" customHeight="1">
      <c r="B7" s="12" t="s">
        <v>11</v>
      </c>
      <c r="C7" s="61">
        <f t="shared" si="0"/>
        <v>435</v>
      </c>
      <c r="D7" s="62">
        <f t="shared" si="1"/>
        <v>-29.611650485436897</v>
      </c>
      <c r="E7" s="63">
        <f t="shared" si="2"/>
        <v>335</v>
      </c>
      <c r="F7" s="62">
        <f t="shared" si="3"/>
        <v>-23.165137614678898</v>
      </c>
      <c r="G7" s="63">
        <f t="shared" si="4"/>
        <v>77</v>
      </c>
      <c r="H7" s="62">
        <f t="shared" si="5"/>
        <v>-49.006622516556284</v>
      </c>
      <c r="I7" s="63">
        <f t="shared" si="6"/>
        <v>0</v>
      </c>
      <c r="J7" s="62" t="str">
        <f t="shared" si="7"/>
        <v>  -100.0</v>
      </c>
      <c r="K7" s="63">
        <f t="shared" si="8"/>
        <v>23</v>
      </c>
      <c r="L7" s="62">
        <f t="shared" si="9"/>
        <v>-23.33333333333333</v>
      </c>
      <c r="M7" s="63">
        <f t="shared" si="10"/>
        <v>0</v>
      </c>
      <c r="N7" s="62" t="str">
        <f t="shared" si="11"/>
        <v>0.0</v>
      </c>
      <c r="O7" s="63">
        <f t="shared" si="12"/>
        <v>18</v>
      </c>
      <c r="P7" s="64">
        <f t="shared" si="13"/>
        <v>-40</v>
      </c>
      <c r="S7" s="65" t="s">
        <v>142</v>
      </c>
      <c r="T7" s="65" t="s">
        <v>98</v>
      </c>
      <c r="U7" s="65" t="s">
        <v>96</v>
      </c>
      <c r="V7" s="67">
        <v>435</v>
      </c>
      <c r="W7" s="67">
        <v>335</v>
      </c>
      <c r="X7" s="67">
        <v>77</v>
      </c>
      <c r="Y7" s="67">
        <v>0</v>
      </c>
      <c r="Z7" s="67">
        <v>23</v>
      </c>
      <c r="AA7" s="67">
        <v>0</v>
      </c>
      <c r="AB7" s="67">
        <v>18</v>
      </c>
    </row>
    <row r="8" spans="2:28" ht="15.75" customHeight="1">
      <c r="B8" s="12" t="s">
        <v>12</v>
      </c>
      <c r="C8" s="61">
        <f t="shared" si="0"/>
        <v>703</v>
      </c>
      <c r="D8" s="62">
        <f t="shared" si="1"/>
        <v>2.9282576866764174</v>
      </c>
      <c r="E8" s="63">
        <f t="shared" si="2"/>
        <v>387</v>
      </c>
      <c r="F8" s="62">
        <f t="shared" si="3"/>
        <v>-18.35443037974683</v>
      </c>
      <c r="G8" s="63">
        <f t="shared" si="4"/>
        <v>296</v>
      </c>
      <c r="H8" s="62">
        <f t="shared" si="5"/>
        <v>88.53503184713375</v>
      </c>
      <c r="I8" s="63">
        <f t="shared" si="6"/>
        <v>2</v>
      </c>
      <c r="J8" s="62">
        <f t="shared" si="7"/>
        <v>0</v>
      </c>
      <c r="K8" s="63">
        <f t="shared" si="8"/>
        <v>18</v>
      </c>
      <c r="L8" s="62">
        <f t="shared" si="9"/>
        <v>-64</v>
      </c>
      <c r="M8" s="63">
        <f t="shared" si="10"/>
        <v>0</v>
      </c>
      <c r="N8" s="62" t="str">
        <f t="shared" si="11"/>
        <v>0.0</v>
      </c>
      <c r="O8" s="63">
        <f t="shared" si="12"/>
        <v>18</v>
      </c>
      <c r="P8" s="64">
        <f t="shared" si="13"/>
        <v>-64</v>
      </c>
      <c r="S8" s="65" t="s">
        <v>142</v>
      </c>
      <c r="T8" s="65" t="s">
        <v>98</v>
      </c>
      <c r="U8" s="65" t="s">
        <v>94</v>
      </c>
      <c r="V8" s="67">
        <v>703</v>
      </c>
      <c r="W8" s="67">
        <v>387</v>
      </c>
      <c r="X8" s="67">
        <v>296</v>
      </c>
      <c r="Y8" s="67">
        <v>2</v>
      </c>
      <c r="Z8" s="67">
        <v>18</v>
      </c>
      <c r="AA8" s="67">
        <v>0</v>
      </c>
      <c r="AB8" s="67">
        <v>18</v>
      </c>
    </row>
    <row r="9" spans="2:28" ht="15.75" customHeight="1">
      <c r="B9" s="12" t="s">
        <v>13</v>
      </c>
      <c r="C9" s="61">
        <f t="shared" si="0"/>
        <v>2193</v>
      </c>
      <c r="D9" s="62">
        <f t="shared" si="1"/>
        <v>9.431137724550908</v>
      </c>
      <c r="E9" s="63">
        <f t="shared" si="2"/>
        <v>675</v>
      </c>
      <c r="F9" s="62">
        <f t="shared" si="3"/>
        <v>-18.674698795180717</v>
      </c>
      <c r="G9" s="63">
        <f t="shared" si="4"/>
        <v>1065</v>
      </c>
      <c r="H9" s="62">
        <f t="shared" si="5"/>
        <v>57.3116691285081</v>
      </c>
      <c r="I9" s="63">
        <f t="shared" si="6"/>
        <v>5</v>
      </c>
      <c r="J9" s="62">
        <f t="shared" si="7"/>
        <v>0</v>
      </c>
      <c r="K9" s="63">
        <f t="shared" si="8"/>
        <v>448</v>
      </c>
      <c r="L9" s="62">
        <f t="shared" si="9"/>
        <v>-8.943089430894318</v>
      </c>
      <c r="M9" s="63">
        <f t="shared" si="10"/>
        <v>210</v>
      </c>
      <c r="N9" s="62">
        <f t="shared" si="11"/>
        <v>-30.693069306930695</v>
      </c>
      <c r="O9" s="63">
        <f t="shared" si="12"/>
        <v>238</v>
      </c>
      <c r="P9" s="64">
        <f t="shared" si="13"/>
        <v>25.925925925925924</v>
      </c>
      <c r="S9" s="65" t="s">
        <v>142</v>
      </c>
      <c r="T9" s="65" t="s">
        <v>98</v>
      </c>
      <c r="U9" s="65" t="s">
        <v>97</v>
      </c>
      <c r="V9" s="67">
        <v>2193</v>
      </c>
      <c r="W9" s="67">
        <v>675</v>
      </c>
      <c r="X9" s="67">
        <v>1065</v>
      </c>
      <c r="Y9" s="67">
        <v>5</v>
      </c>
      <c r="Z9" s="67">
        <v>448</v>
      </c>
      <c r="AA9" s="67">
        <v>210</v>
      </c>
      <c r="AB9" s="67">
        <v>238</v>
      </c>
    </row>
    <row r="10" spans="2:28" ht="15.75" customHeight="1">
      <c r="B10" s="12" t="s">
        <v>14</v>
      </c>
      <c r="C10" s="61">
        <f t="shared" si="0"/>
        <v>306</v>
      </c>
      <c r="D10" s="62">
        <f t="shared" si="1"/>
        <v>-27.31591448931117</v>
      </c>
      <c r="E10" s="63">
        <f t="shared" si="2"/>
        <v>245</v>
      </c>
      <c r="F10" s="62">
        <f t="shared" si="3"/>
        <v>-28.779069767441854</v>
      </c>
      <c r="G10" s="63">
        <f t="shared" si="4"/>
        <v>38</v>
      </c>
      <c r="H10" s="62">
        <f t="shared" si="5"/>
        <v>-17.391304347826093</v>
      </c>
      <c r="I10" s="63">
        <f t="shared" si="6"/>
        <v>0</v>
      </c>
      <c r="J10" s="62" t="str">
        <f t="shared" si="7"/>
        <v>  -100.0</v>
      </c>
      <c r="K10" s="63">
        <f t="shared" si="8"/>
        <v>23</v>
      </c>
      <c r="L10" s="62">
        <f t="shared" si="9"/>
        <v>-17.85714285714286</v>
      </c>
      <c r="M10" s="63">
        <f t="shared" si="10"/>
        <v>0</v>
      </c>
      <c r="N10" s="62" t="str">
        <f t="shared" si="11"/>
        <v>0.0</v>
      </c>
      <c r="O10" s="63">
        <f t="shared" si="12"/>
        <v>23</v>
      </c>
      <c r="P10" s="64">
        <f t="shared" si="13"/>
        <v>-17.85714285714286</v>
      </c>
      <c r="S10" s="65" t="s">
        <v>142</v>
      </c>
      <c r="T10" s="65" t="s">
        <v>98</v>
      </c>
      <c r="U10" s="65" t="s">
        <v>98</v>
      </c>
      <c r="V10" s="67">
        <v>306</v>
      </c>
      <c r="W10" s="67">
        <v>245</v>
      </c>
      <c r="X10" s="67">
        <v>38</v>
      </c>
      <c r="Y10" s="67">
        <v>0</v>
      </c>
      <c r="Z10" s="67">
        <v>23</v>
      </c>
      <c r="AA10" s="67">
        <v>0</v>
      </c>
      <c r="AB10" s="67">
        <v>23</v>
      </c>
    </row>
    <row r="11" spans="2:28" ht="15.75" customHeight="1">
      <c r="B11" s="12" t="s">
        <v>15</v>
      </c>
      <c r="C11" s="61">
        <f t="shared" si="0"/>
        <v>349</v>
      </c>
      <c r="D11" s="62">
        <f t="shared" si="1"/>
        <v>-34.3984962406015</v>
      </c>
      <c r="E11" s="63">
        <f t="shared" si="2"/>
        <v>228</v>
      </c>
      <c r="F11" s="62">
        <f t="shared" si="3"/>
        <v>-38.70967741935484</v>
      </c>
      <c r="G11" s="63">
        <f t="shared" si="4"/>
        <v>88</v>
      </c>
      <c r="H11" s="62">
        <f t="shared" si="5"/>
        <v>-31.25</v>
      </c>
      <c r="I11" s="63">
        <f t="shared" si="6"/>
        <v>7</v>
      </c>
      <c r="J11" s="62">
        <f t="shared" si="7"/>
        <v>250</v>
      </c>
      <c r="K11" s="63">
        <f t="shared" si="8"/>
        <v>26</v>
      </c>
      <c r="L11" s="62">
        <f t="shared" si="9"/>
        <v>-13.333333333333329</v>
      </c>
      <c r="M11" s="63">
        <f t="shared" si="10"/>
        <v>0</v>
      </c>
      <c r="N11" s="62" t="str">
        <f t="shared" si="11"/>
        <v>0.0</v>
      </c>
      <c r="O11" s="63">
        <f t="shared" si="12"/>
        <v>26</v>
      </c>
      <c r="P11" s="64">
        <f t="shared" si="13"/>
        <v>-13.333333333333329</v>
      </c>
      <c r="S11" s="65" t="s">
        <v>142</v>
      </c>
      <c r="T11" s="65" t="s">
        <v>98</v>
      </c>
      <c r="U11" s="65" t="s">
        <v>99</v>
      </c>
      <c r="V11" s="67">
        <v>349</v>
      </c>
      <c r="W11" s="67">
        <v>228</v>
      </c>
      <c r="X11" s="67">
        <v>88</v>
      </c>
      <c r="Y11" s="67">
        <v>7</v>
      </c>
      <c r="Z11" s="67">
        <v>26</v>
      </c>
      <c r="AA11" s="67">
        <v>0</v>
      </c>
      <c r="AB11" s="67">
        <v>26</v>
      </c>
    </row>
    <row r="12" spans="2:28" ht="15.75" customHeight="1">
      <c r="B12" s="12" t="s">
        <v>16</v>
      </c>
      <c r="C12" s="61">
        <f t="shared" si="0"/>
        <v>1148</v>
      </c>
      <c r="D12" s="62">
        <f t="shared" si="1"/>
        <v>16.785350966429306</v>
      </c>
      <c r="E12" s="63">
        <f t="shared" si="2"/>
        <v>627</v>
      </c>
      <c r="F12" s="62">
        <f t="shared" si="3"/>
        <v>8.477508650519042</v>
      </c>
      <c r="G12" s="63">
        <f t="shared" si="4"/>
        <v>370</v>
      </c>
      <c r="H12" s="62">
        <f t="shared" si="5"/>
        <v>-0.26954177897574993</v>
      </c>
      <c r="I12" s="63">
        <f t="shared" si="6"/>
        <v>27</v>
      </c>
      <c r="J12" s="62">
        <f t="shared" si="7"/>
        <v>200</v>
      </c>
      <c r="K12" s="63">
        <f t="shared" si="8"/>
        <v>124</v>
      </c>
      <c r="L12" s="62">
        <f t="shared" si="9"/>
        <v>396</v>
      </c>
      <c r="M12" s="63">
        <f t="shared" si="10"/>
        <v>56</v>
      </c>
      <c r="N12" s="62" t="str">
        <f t="shared" si="11"/>
        <v>     -   </v>
      </c>
      <c r="O12" s="63">
        <f t="shared" si="12"/>
        <v>68</v>
      </c>
      <c r="P12" s="64">
        <f t="shared" si="13"/>
        <v>172</v>
      </c>
      <c r="S12" s="65" t="s">
        <v>142</v>
      </c>
      <c r="T12" s="65" t="s">
        <v>98</v>
      </c>
      <c r="U12" s="65" t="s">
        <v>100</v>
      </c>
      <c r="V12" s="67">
        <v>1148</v>
      </c>
      <c r="W12" s="67">
        <v>627</v>
      </c>
      <c r="X12" s="67">
        <v>370</v>
      </c>
      <c r="Y12" s="67">
        <v>27</v>
      </c>
      <c r="Z12" s="67">
        <v>124</v>
      </c>
      <c r="AA12" s="67">
        <v>56</v>
      </c>
      <c r="AB12" s="67">
        <v>68</v>
      </c>
    </row>
    <row r="13" spans="2:28" ht="15.75" customHeight="1">
      <c r="B13" s="12" t="s">
        <v>17</v>
      </c>
      <c r="C13" s="61">
        <f t="shared" si="0"/>
        <v>1607</v>
      </c>
      <c r="D13" s="62">
        <f t="shared" si="1"/>
        <v>-6.023391812865498</v>
      </c>
      <c r="E13" s="63">
        <f t="shared" si="2"/>
        <v>787</v>
      </c>
      <c r="F13" s="62">
        <f t="shared" si="3"/>
        <v>-23.069403714565013</v>
      </c>
      <c r="G13" s="63">
        <f t="shared" si="4"/>
        <v>626</v>
      </c>
      <c r="H13" s="62">
        <f t="shared" si="5"/>
        <v>19.465648854961827</v>
      </c>
      <c r="I13" s="63">
        <f t="shared" si="6"/>
        <v>2</v>
      </c>
      <c r="J13" s="62">
        <f t="shared" si="7"/>
        <v>0</v>
      </c>
      <c r="K13" s="63">
        <f t="shared" si="8"/>
        <v>192</v>
      </c>
      <c r="L13" s="62">
        <f t="shared" si="9"/>
        <v>19.254658385093165</v>
      </c>
      <c r="M13" s="63">
        <f t="shared" si="10"/>
        <v>0</v>
      </c>
      <c r="N13" s="62" t="str">
        <f t="shared" si="11"/>
        <v>0.0</v>
      </c>
      <c r="O13" s="63">
        <f t="shared" si="12"/>
        <v>192</v>
      </c>
      <c r="P13" s="64">
        <f t="shared" si="13"/>
        <v>19.254658385093165</v>
      </c>
      <c r="S13" s="65" t="s">
        <v>142</v>
      </c>
      <c r="T13" s="65" t="s">
        <v>98</v>
      </c>
      <c r="U13" s="65" t="s">
        <v>101</v>
      </c>
      <c r="V13" s="67">
        <v>1607</v>
      </c>
      <c r="W13" s="67">
        <v>787</v>
      </c>
      <c r="X13" s="67">
        <v>626</v>
      </c>
      <c r="Y13" s="67">
        <v>2</v>
      </c>
      <c r="Z13" s="67">
        <v>192</v>
      </c>
      <c r="AA13" s="67">
        <v>0</v>
      </c>
      <c r="AB13" s="67">
        <v>192</v>
      </c>
    </row>
    <row r="14" spans="2:28" ht="15.75" customHeight="1">
      <c r="B14" s="12" t="s">
        <v>18</v>
      </c>
      <c r="C14" s="61">
        <f t="shared" si="0"/>
        <v>971</v>
      </c>
      <c r="D14" s="62">
        <f t="shared" si="1"/>
        <v>-10.999083409715865</v>
      </c>
      <c r="E14" s="63">
        <f t="shared" si="2"/>
        <v>510</v>
      </c>
      <c r="F14" s="62">
        <f t="shared" si="3"/>
        <v>-25.110132158590304</v>
      </c>
      <c r="G14" s="63">
        <f t="shared" si="4"/>
        <v>256</v>
      </c>
      <c r="H14" s="62">
        <f t="shared" si="5"/>
        <v>8.01687763713079</v>
      </c>
      <c r="I14" s="63">
        <f t="shared" si="6"/>
        <v>1</v>
      </c>
      <c r="J14" s="62" t="str">
        <f t="shared" si="7"/>
        <v>     -   </v>
      </c>
      <c r="K14" s="63">
        <f t="shared" si="8"/>
        <v>204</v>
      </c>
      <c r="L14" s="62">
        <f t="shared" si="9"/>
        <v>17.91907514450868</v>
      </c>
      <c r="M14" s="63">
        <f t="shared" si="10"/>
        <v>0</v>
      </c>
      <c r="N14" s="62" t="str">
        <f t="shared" si="11"/>
        <v>0.0</v>
      </c>
      <c r="O14" s="63">
        <f t="shared" si="12"/>
        <v>204</v>
      </c>
      <c r="P14" s="64">
        <f t="shared" si="13"/>
        <v>17.91907514450868</v>
      </c>
      <c r="S14" s="65" t="s">
        <v>142</v>
      </c>
      <c r="T14" s="65" t="s">
        <v>98</v>
      </c>
      <c r="U14" s="65" t="s">
        <v>102</v>
      </c>
      <c r="V14" s="67">
        <v>971</v>
      </c>
      <c r="W14" s="67">
        <v>510</v>
      </c>
      <c r="X14" s="67">
        <v>256</v>
      </c>
      <c r="Y14" s="67">
        <v>1</v>
      </c>
      <c r="Z14" s="67">
        <v>204</v>
      </c>
      <c r="AA14" s="67">
        <v>0</v>
      </c>
      <c r="AB14" s="67">
        <v>204</v>
      </c>
    </row>
    <row r="15" spans="2:28" ht="15.75" customHeight="1">
      <c r="B15" s="12" t="s">
        <v>19</v>
      </c>
      <c r="C15" s="61">
        <f t="shared" si="0"/>
        <v>784</v>
      </c>
      <c r="D15" s="62">
        <f t="shared" si="1"/>
        <v>-26.52296157450796</v>
      </c>
      <c r="E15" s="63">
        <f t="shared" si="2"/>
        <v>459</v>
      </c>
      <c r="F15" s="62">
        <f t="shared" si="3"/>
        <v>-32.5</v>
      </c>
      <c r="G15" s="63">
        <f t="shared" si="4"/>
        <v>147</v>
      </c>
      <c r="H15" s="62">
        <f t="shared" si="5"/>
        <v>-39.754098360655746</v>
      </c>
      <c r="I15" s="63">
        <f t="shared" si="6"/>
        <v>1</v>
      </c>
      <c r="J15" s="62">
        <f t="shared" si="7"/>
        <v>0</v>
      </c>
      <c r="K15" s="63">
        <f t="shared" si="8"/>
        <v>177</v>
      </c>
      <c r="L15" s="62">
        <f t="shared" si="9"/>
        <v>24.64788732394365</v>
      </c>
      <c r="M15" s="63">
        <f t="shared" si="10"/>
        <v>70</v>
      </c>
      <c r="N15" s="62" t="str">
        <f t="shared" si="11"/>
        <v>     -   </v>
      </c>
      <c r="O15" s="63">
        <f t="shared" si="12"/>
        <v>107</v>
      </c>
      <c r="P15" s="64">
        <f t="shared" si="13"/>
        <v>-24.647887323943664</v>
      </c>
      <c r="S15" s="65" t="s">
        <v>142</v>
      </c>
      <c r="T15" s="65" t="s">
        <v>98</v>
      </c>
      <c r="U15" s="65" t="s">
        <v>103</v>
      </c>
      <c r="V15" s="67">
        <v>784</v>
      </c>
      <c r="W15" s="67">
        <v>459</v>
      </c>
      <c r="X15" s="67">
        <v>147</v>
      </c>
      <c r="Y15" s="67">
        <v>1</v>
      </c>
      <c r="Z15" s="67">
        <v>177</v>
      </c>
      <c r="AA15" s="67">
        <v>70</v>
      </c>
      <c r="AB15" s="67">
        <v>107</v>
      </c>
    </row>
    <row r="16" spans="2:28" ht="15.75" customHeight="1">
      <c r="B16" s="12" t="s">
        <v>20</v>
      </c>
      <c r="C16" s="61">
        <f t="shared" si="0"/>
        <v>4089</v>
      </c>
      <c r="D16" s="62">
        <f t="shared" si="1"/>
        <v>-10.427163198247541</v>
      </c>
      <c r="E16" s="63">
        <f t="shared" si="2"/>
        <v>1192</v>
      </c>
      <c r="F16" s="62">
        <f t="shared" si="3"/>
        <v>-17.394317394317397</v>
      </c>
      <c r="G16" s="63">
        <f t="shared" si="4"/>
        <v>1753</v>
      </c>
      <c r="H16" s="62">
        <f t="shared" si="5"/>
        <v>39.237490071485325</v>
      </c>
      <c r="I16" s="63">
        <f t="shared" si="6"/>
        <v>4</v>
      </c>
      <c r="J16" s="62" t="str">
        <f t="shared" si="7"/>
        <v>     -   </v>
      </c>
      <c r="K16" s="63">
        <f t="shared" si="8"/>
        <v>1140</v>
      </c>
      <c r="L16" s="62">
        <f t="shared" si="9"/>
        <v>-38.808373590982285</v>
      </c>
      <c r="M16" s="63">
        <f t="shared" si="10"/>
        <v>63</v>
      </c>
      <c r="N16" s="62">
        <f t="shared" si="11"/>
        <v>-91.699604743083</v>
      </c>
      <c r="O16" s="63">
        <f t="shared" si="12"/>
        <v>1077</v>
      </c>
      <c r="P16" s="64">
        <f t="shared" si="13"/>
        <v>-2.4456521739130466</v>
      </c>
      <c r="S16" s="65" t="s">
        <v>142</v>
      </c>
      <c r="T16" s="65" t="s">
        <v>98</v>
      </c>
      <c r="U16" s="65" t="s">
        <v>104</v>
      </c>
      <c r="V16" s="67">
        <v>4089</v>
      </c>
      <c r="W16" s="67">
        <v>1192</v>
      </c>
      <c r="X16" s="67">
        <v>1753</v>
      </c>
      <c r="Y16" s="67">
        <v>4</v>
      </c>
      <c r="Z16" s="67">
        <v>1140</v>
      </c>
      <c r="AA16" s="67">
        <v>63</v>
      </c>
      <c r="AB16" s="67">
        <v>1077</v>
      </c>
    </row>
    <row r="17" spans="2:28" ht="15.75" customHeight="1">
      <c r="B17" s="12" t="s">
        <v>21</v>
      </c>
      <c r="C17" s="61">
        <f t="shared" si="0"/>
        <v>3297</v>
      </c>
      <c r="D17" s="62">
        <f t="shared" si="1"/>
        <v>-8.110367892976583</v>
      </c>
      <c r="E17" s="63">
        <f t="shared" si="2"/>
        <v>957</v>
      </c>
      <c r="F17" s="62">
        <f t="shared" si="3"/>
        <v>-10.810810810810807</v>
      </c>
      <c r="G17" s="63">
        <f t="shared" si="4"/>
        <v>1301</v>
      </c>
      <c r="H17" s="62">
        <f t="shared" si="5"/>
        <v>4.8348106365833985</v>
      </c>
      <c r="I17" s="63">
        <f t="shared" si="6"/>
        <v>12</v>
      </c>
      <c r="J17" s="62" t="str">
        <f t="shared" si="7"/>
        <v>     -   </v>
      </c>
      <c r="K17" s="63">
        <f t="shared" si="8"/>
        <v>1027</v>
      </c>
      <c r="L17" s="62">
        <f t="shared" si="9"/>
        <v>-19.387755102040813</v>
      </c>
      <c r="M17" s="63">
        <f t="shared" si="10"/>
        <v>107</v>
      </c>
      <c r="N17" s="62">
        <f t="shared" si="11"/>
        <v>-80.96085409252669</v>
      </c>
      <c r="O17" s="63">
        <f t="shared" si="12"/>
        <v>917</v>
      </c>
      <c r="P17" s="64">
        <f t="shared" si="13"/>
        <v>29.519774011299432</v>
      </c>
      <c r="S17" s="65" t="s">
        <v>142</v>
      </c>
      <c r="T17" s="65" t="s">
        <v>98</v>
      </c>
      <c r="U17" s="65" t="s">
        <v>105</v>
      </c>
      <c r="V17" s="67">
        <v>3297</v>
      </c>
      <c r="W17" s="67">
        <v>957</v>
      </c>
      <c r="X17" s="67">
        <v>1301</v>
      </c>
      <c r="Y17" s="67">
        <v>12</v>
      </c>
      <c r="Z17" s="67">
        <v>1027</v>
      </c>
      <c r="AA17" s="67">
        <v>107</v>
      </c>
      <c r="AB17" s="67">
        <v>917</v>
      </c>
    </row>
    <row r="18" spans="2:28" ht="15.75" customHeight="1">
      <c r="B18" s="12" t="s">
        <v>22</v>
      </c>
      <c r="C18" s="61">
        <f t="shared" si="0"/>
        <v>11842</v>
      </c>
      <c r="D18" s="62">
        <f t="shared" si="1"/>
        <v>-10.15174506828528</v>
      </c>
      <c r="E18" s="63">
        <f t="shared" si="2"/>
        <v>1404</v>
      </c>
      <c r="F18" s="62">
        <f t="shared" si="3"/>
        <v>-16.078900179318595</v>
      </c>
      <c r="G18" s="63">
        <f t="shared" si="4"/>
        <v>5402</v>
      </c>
      <c r="H18" s="62">
        <f t="shared" si="5"/>
        <v>3.1309660175639493</v>
      </c>
      <c r="I18" s="63">
        <f t="shared" si="6"/>
        <v>57</v>
      </c>
      <c r="J18" s="62">
        <f t="shared" si="7"/>
        <v>256.25</v>
      </c>
      <c r="K18" s="63">
        <f t="shared" si="8"/>
        <v>4979</v>
      </c>
      <c r="L18" s="62">
        <f t="shared" si="9"/>
        <v>-20.37422037422037</v>
      </c>
      <c r="M18" s="63">
        <f t="shared" si="10"/>
        <v>3266</v>
      </c>
      <c r="N18" s="62">
        <f t="shared" si="11"/>
        <v>-24.45061300023133</v>
      </c>
      <c r="O18" s="63">
        <f t="shared" si="12"/>
        <v>1682</v>
      </c>
      <c r="P18" s="64">
        <f t="shared" si="13"/>
        <v>-11.005291005291014</v>
      </c>
      <c r="S18" s="65" t="s">
        <v>142</v>
      </c>
      <c r="T18" s="65" t="s">
        <v>98</v>
      </c>
      <c r="U18" s="65" t="s">
        <v>106</v>
      </c>
      <c r="V18" s="67">
        <v>11842</v>
      </c>
      <c r="W18" s="67">
        <v>1404</v>
      </c>
      <c r="X18" s="67">
        <v>5402</v>
      </c>
      <c r="Y18" s="67">
        <v>57</v>
      </c>
      <c r="Z18" s="67">
        <v>4979</v>
      </c>
      <c r="AA18" s="67">
        <v>3266</v>
      </c>
      <c r="AB18" s="67">
        <v>1682</v>
      </c>
    </row>
    <row r="19" spans="2:28" ht="15.75" customHeight="1">
      <c r="B19" s="12" t="s">
        <v>23</v>
      </c>
      <c r="C19" s="61">
        <f t="shared" si="0"/>
        <v>3840</v>
      </c>
      <c r="D19" s="62">
        <f t="shared" si="1"/>
        <v>-50.73133179368745</v>
      </c>
      <c r="E19" s="63">
        <f t="shared" si="2"/>
        <v>941</v>
      </c>
      <c r="F19" s="62">
        <f t="shared" si="3"/>
        <v>-38.416230366492144</v>
      </c>
      <c r="G19" s="63">
        <f t="shared" si="4"/>
        <v>1557</v>
      </c>
      <c r="H19" s="62">
        <f t="shared" si="5"/>
        <v>-16.425120772946855</v>
      </c>
      <c r="I19" s="63">
        <f t="shared" si="6"/>
        <v>1</v>
      </c>
      <c r="J19" s="62">
        <f t="shared" si="7"/>
        <v>-94.11764705882354</v>
      </c>
      <c r="K19" s="63">
        <f t="shared" si="8"/>
        <v>1341</v>
      </c>
      <c r="L19" s="62">
        <f t="shared" si="9"/>
        <v>-69.42544459644323</v>
      </c>
      <c r="M19" s="63">
        <f t="shared" si="10"/>
        <v>306</v>
      </c>
      <c r="N19" s="62">
        <f t="shared" si="11"/>
        <v>-89.47730398899587</v>
      </c>
      <c r="O19" s="63">
        <f t="shared" si="12"/>
        <v>982</v>
      </c>
      <c r="P19" s="64">
        <f t="shared" si="13"/>
        <v>-31.805555555555557</v>
      </c>
      <c r="S19" s="65" t="s">
        <v>142</v>
      </c>
      <c r="T19" s="65" t="s">
        <v>98</v>
      </c>
      <c r="U19" s="65" t="s">
        <v>107</v>
      </c>
      <c r="V19" s="67">
        <v>3840</v>
      </c>
      <c r="W19" s="67">
        <v>941</v>
      </c>
      <c r="X19" s="67">
        <v>1557</v>
      </c>
      <c r="Y19" s="67">
        <v>1</v>
      </c>
      <c r="Z19" s="67">
        <v>1341</v>
      </c>
      <c r="AA19" s="67">
        <v>306</v>
      </c>
      <c r="AB19" s="67">
        <v>982</v>
      </c>
    </row>
    <row r="20" spans="2:28" ht="15.75" customHeight="1">
      <c r="B20" s="12" t="s">
        <v>24</v>
      </c>
      <c r="C20" s="61">
        <f t="shared" si="0"/>
        <v>971</v>
      </c>
      <c r="D20" s="62">
        <f t="shared" si="1"/>
        <v>-9.758364312267659</v>
      </c>
      <c r="E20" s="63">
        <f t="shared" si="2"/>
        <v>593</v>
      </c>
      <c r="F20" s="62">
        <f t="shared" si="3"/>
        <v>-24.936708860759495</v>
      </c>
      <c r="G20" s="63">
        <f t="shared" si="4"/>
        <v>286</v>
      </c>
      <c r="H20" s="62">
        <f t="shared" si="5"/>
        <v>18.181818181818187</v>
      </c>
      <c r="I20" s="63">
        <f t="shared" si="6"/>
        <v>3</v>
      </c>
      <c r="J20" s="62">
        <f t="shared" si="7"/>
        <v>200</v>
      </c>
      <c r="K20" s="63">
        <f t="shared" si="8"/>
        <v>89</v>
      </c>
      <c r="L20" s="62">
        <f t="shared" si="9"/>
        <v>106.97674418604652</v>
      </c>
      <c r="M20" s="63">
        <f t="shared" si="10"/>
        <v>55</v>
      </c>
      <c r="N20" s="62" t="str">
        <f t="shared" si="11"/>
        <v>     -   </v>
      </c>
      <c r="O20" s="63">
        <f t="shared" si="12"/>
        <v>34</v>
      </c>
      <c r="P20" s="64">
        <f t="shared" si="13"/>
        <v>-12.820512820512818</v>
      </c>
      <c r="S20" s="65" t="s">
        <v>142</v>
      </c>
      <c r="T20" s="65" t="s">
        <v>98</v>
      </c>
      <c r="U20" s="65" t="s">
        <v>108</v>
      </c>
      <c r="V20" s="67">
        <v>971</v>
      </c>
      <c r="W20" s="67">
        <v>593</v>
      </c>
      <c r="X20" s="67">
        <v>286</v>
      </c>
      <c r="Y20" s="67">
        <v>3</v>
      </c>
      <c r="Z20" s="67">
        <v>89</v>
      </c>
      <c r="AA20" s="67">
        <v>55</v>
      </c>
      <c r="AB20" s="67">
        <v>34</v>
      </c>
    </row>
    <row r="21" spans="2:28" ht="15.75" customHeight="1">
      <c r="B21" s="12" t="s">
        <v>25</v>
      </c>
      <c r="C21" s="61">
        <f t="shared" si="0"/>
        <v>421</v>
      </c>
      <c r="D21" s="62">
        <f t="shared" si="1"/>
        <v>-5.180180180180187</v>
      </c>
      <c r="E21" s="63">
        <f t="shared" si="2"/>
        <v>275</v>
      </c>
      <c r="F21" s="62">
        <f t="shared" si="3"/>
        <v>-18.397626112759653</v>
      </c>
      <c r="G21" s="63">
        <f t="shared" si="4"/>
        <v>122</v>
      </c>
      <c r="H21" s="62">
        <f t="shared" si="5"/>
        <v>100</v>
      </c>
      <c r="I21" s="63">
        <f t="shared" si="6"/>
        <v>0</v>
      </c>
      <c r="J21" s="62" t="str">
        <f t="shared" si="7"/>
        <v>  -100.0</v>
      </c>
      <c r="K21" s="63">
        <f t="shared" si="8"/>
        <v>24</v>
      </c>
      <c r="L21" s="62">
        <f t="shared" si="9"/>
        <v>-46.666666666666664</v>
      </c>
      <c r="M21" s="63">
        <f t="shared" si="10"/>
        <v>0</v>
      </c>
      <c r="N21" s="62" t="str">
        <f t="shared" si="11"/>
        <v>  -100.0</v>
      </c>
      <c r="O21" s="63">
        <f t="shared" si="12"/>
        <v>24</v>
      </c>
      <c r="P21" s="64">
        <f t="shared" si="13"/>
        <v>84.61538461538461</v>
      </c>
      <c r="S21" s="65" t="s">
        <v>142</v>
      </c>
      <c r="T21" s="65" t="s">
        <v>98</v>
      </c>
      <c r="U21" s="65" t="s">
        <v>109</v>
      </c>
      <c r="V21" s="67">
        <v>421</v>
      </c>
      <c r="W21" s="67">
        <v>275</v>
      </c>
      <c r="X21" s="67">
        <v>122</v>
      </c>
      <c r="Y21" s="67">
        <v>0</v>
      </c>
      <c r="Z21" s="67">
        <v>24</v>
      </c>
      <c r="AA21" s="67">
        <v>0</v>
      </c>
      <c r="AB21" s="67">
        <v>24</v>
      </c>
    </row>
    <row r="22" spans="2:28" ht="15.75" customHeight="1">
      <c r="B22" s="12" t="s">
        <v>26</v>
      </c>
      <c r="C22" s="61">
        <f t="shared" si="0"/>
        <v>487</v>
      </c>
      <c r="D22" s="62">
        <f t="shared" si="1"/>
        <v>-21.19741100323624</v>
      </c>
      <c r="E22" s="63">
        <f t="shared" si="2"/>
        <v>295</v>
      </c>
      <c r="F22" s="62">
        <f t="shared" si="3"/>
        <v>-27.160493827160494</v>
      </c>
      <c r="G22" s="63">
        <f t="shared" si="4"/>
        <v>144</v>
      </c>
      <c r="H22" s="62">
        <f t="shared" si="5"/>
        <v>-4.63576158940397</v>
      </c>
      <c r="I22" s="63">
        <f t="shared" si="6"/>
        <v>1</v>
      </c>
      <c r="J22" s="62">
        <f t="shared" si="7"/>
        <v>0</v>
      </c>
      <c r="K22" s="63">
        <f t="shared" si="8"/>
        <v>47</v>
      </c>
      <c r="L22" s="62">
        <f t="shared" si="9"/>
        <v>-22.950819672131146</v>
      </c>
      <c r="M22" s="63">
        <f t="shared" si="10"/>
        <v>0</v>
      </c>
      <c r="N22" s="62" t="str">
        <f t="shared" si="11"/>
        <v>0.0</v>
      </c>
      <c r="O22" s="63">
        <f t="shared" si="12"/>
        <v>47</v>
      </c>
      <c r="P22" s="64">
        <f t="shared" si="13"/>
        <v>-22.950819672131146</v>
      </c>
      <c r="S22" s="65" t="s">
        <v>142</v>
      </c>
      <c r="T22" s="65" t="s">
        <v>98</v>
      </c>
      <c r="U22" s="65" t="s">
        <v>110</v>
      </c>
      <c r="V22" s="67">
        <v>487</v>
      </c>
      <c r="W22" s="67">
        <v>295</v>
      </c>
      <c r="X22" s="67">
        <v>144</v>
      </c>
      <c r="Y22" s="67">
        <v>1</v>
      </c>
      <c r="Z22" s="67">
        <v>47</v>
      </c>
      <c r="AA22" s="67">
        <v>0</v>
      </c>
      <c r="AB22" s="67">
        <v>47</v>
      </c>
    </row>
    <row r="23" spans="2:28" ht="15.75" customHeight="1">
      <c r="B23" s="12" t="s">
        <v>27</v>
      </c>
      <c r="C23" s="61">
        <f t="shared" si="0"/>
        <v>310</v>
      </c>
      <c r="D23" s="62">
        <f t="shared" si="1"/>
        <v>-20.51282051282051</v>
      </c>
      <c r="E23" s="63">
        <f t="shared" si="2"/>
        <v>174</v>
      </c>
      <c r="F23" s="62">
        <f t="shared" si="3"/>
        <v>-38.732394366197184</v>
      </c>
      <c r="G23" s="63">
        <f t="shared" si="4"/>
        <v>86</v>
      </c>
      <c r="H23" s="62">
        <f t="shared" si="5"/>
        <v>3.6144578313252964</v>
      </c>
      <c r="I23" s="63">
        <f t="shared" si="6"/>
        <v>0</v>
      </c>
      <c r="J23" s="62" t="str">
        <f t="shared" si="7"/>
        <v>0.0</v>
      </c>
      <c r="K23" s="63">
        <f t="shared" si="8"/>
        <v>50</v>
      </c>
      <c r="L23" s="62">
        <f t="shared" si="9"/>
        <v>117.39130434782606</v>
      </c>
      <c r="M23" s="63">
        <f t="shared" si="10"/>
        <v>29</v>
      </c>
      <c r="N23" s="62" t="str">
        <f t="shared" si="11"/>
        <v>     -   </v>
      </c>
      <c r="O23" s="63">
        <f t="shared" si="12"/>
        <v>21</v>
      </c>
      <c r="P23" s="64">
        <f t="shared" si="13"/>
        <v>-8.695652173913047</v>
      </c>
      <c r="S23" s="65" t="s">
        <v>142</v>
      </c>
      <c r="T23" s="65" t="s">
        <v>98</v>
      </c>
      <c r="U23" s="65" t="s">
        <v>111</v>
      </c>
      <c r="V23" s="67">
        <v>310</v>
      </c>
      <c r="W23" s="67">
        <v>174</v>
      </c>
      <c r="X23" s="67">
        <v>86</v>
      </c>
      <c r="Y23" s="67">
        <v>0</v>
      </c>
      <c r="Z23" s="67">
        <v>50</v>
      </c>
      <c r="AA23" s="67">
        <v>29</v>
      </c>
      <c r="AB23" s="67">
        <v>21</v>
      </c>
    </row>
    <row r="24" spans="2:28" ht="15.75" customHeight="1">
      <c r="B24" s="12" t="s">
        <v>28</v>
      </c>
      <c r="C24" s="61">
        <f t="shared" si="0"/>
        <v>294</v>
      </c>
      <c r="D24" s="62">
        <f t="shared" si="1"/>
        <v>-38.23529411764706</v>
      </c>
      <c r="E24" s="63">
        <f t="shared" si="2"/>
        <v>189</v>
      </c>
      <c r="F24" s="62">
        <f t="shared" si="3"/>
        <v>-35.932203389830505</v>
      </c>
      <c r="G24" s="63">
        <f t="shared" si="4"/>
        <v>86</v>
      </c>
      <c r="H24" s="62">
        <f t="shared" si="5"/>
        <v>-43.04635761589404</v>
      </c>
      <c r="I24" s="63">
        <f t="shared" si="6"/>
        <v>0</v>
      </c>
      <c r="J24" s="62" t="str">
        <f t="shared" si="7"/>
        <v>  -100.0</v>
      </c>
      <c r="K24" s="63">
        <f t="shared" si="8"/>
        <v>19</v>
      </c>
      <c r="L24" s="62">
        <f t="shared" si="9"/>
        <v>-13.63636363636364</v>
      </c>
      <c r="M24" s="63">
        <f t="shared" si="10"/>
        <v>0</v>
      </c>
      <c r="N24" s="62" t="str">
        <f t="shared" si="11"/>
        <v>0.0</v>
      </c>
      <c r="O24" s="63">
        <f t="shared" si="12"/>
        <v>19</v>
      </c>
      <c r="P24" s="64">
        <f t="shared" si="13"/>
        <v>-13.63636363636364</v>
      </c>
      <c r="S24" s="65" t="s">
        <v>142</v>
      </c>
      <c r="T24" s="65" t="s">
        <v>98</v>
      </c>
      <c r="U24" s="65" t="s">
        <v>112</v>
      </c>
      <c r="V24" s="67">
        <v>294</v>
      </c>
      <c r="W24" s="67">
        <v>189</v>
      </c>
      <c r="X24" s="67">
        <v>86</v>
      </c>
      <c r="Y24" s="67">
        <v>0</v>
      </c>
      <c r="Z24" s="67">
        <v>19</v>
      </c>
      <c r="AA24" s="67">
        <v>0</v>
      </c>
      <c r="AB24" s="67">
        <v>19</v>
      </c>
    </row>
    <row r="25" spans="2:28" ht="15.75" customHeight="1">
      <c r="B25" s="12" t="s">
        <v>29</v>
      </c>
      <c r="C25" s="61">
        <f t="shared" si="0"/>
        <v>997</v>
      </c>
      <c r="D25" s="62">
        <f t="shared" si="1"/>
        <v>-4.0423484119345545</v>
      </c>
      <c r="E25" s="63">
        <f t="shared" si="2"/>
        <v>579</v>
      </c>
      <c r="F25" s="62">
        <f t="shared" si="3"/>
        <v>-23.412698412698404</v>
      </c>
      <c r="G25" s="63">
        <f t="shared" si="4"/>
        <v>228</v>
      </c>
      <c r="H25" s="62">
        <f t="shared" si="5"/>
        <v>54.05405405405406</v>
      </c>
      <c r="I25" s="63">
        <f t="shared" si="6"/>
        <v>105</v>
      </c>
      <c r="J25" s="62">
        <f t="shared" si="7"/>
        <v>2000</v>
      </c>
      <c r="K25" s="63">
        <f t="shared" si="8"/>
        <v>85</v>
      </c>
      <c r="L25" s="62">
        <f t="shared" si="9"/>
        <v>-34.61538461538461</v>
      </c>
      <c r="M25" s="63">
        <f t="shared" si="10"/>
        <v>0</v>
      </c>
      <c r="N25" s="62" t="str">
        <f t="shared" si="11"/>
        <v>  -100.0</v>
      </c>
      <c r="O25" s="63">
        <f t="shared" si="12"/>
        <v>85</v>
      </c>
      <c r="P25" s="64">
        <f t="shared" si="13"/>
        <v>21.428571428571416</v>
      </c>
      <c r="S25" s="65" t="s">
        <v>142</v>
      </c>
      <c r="T25" s="65" t="s">
        <v>98</v>
      </c>
      <c r="U25" s="65" t="s">
        <v>113</v>
      </c>
      <c r="V25" s="67">
        <v>997</v>
      </c>
      <c r="W25" s="67">
        <v>579</v>
      </c>
      <c r="X25" s="67">
        <v>228</v>
      </c>
      <c r="Y25" s="67">
        <v>105</v>
      </c>
      <c r="Z25" s="67">
        <v>85</v>
      </c>
      <c r="AA25" s="67">
        <v>0</v>
      </c>
      <c r="AB25" s="67">
        <v>85</v>
      </c>
    </row>
    <row r="26" spans="2:28" ht="15.75" customHeight="1">
      <c r="B26" s="12" t="s">
        <v>30</v>
      </c>
      <c r="C26" s="61">
        <f t="shared" si="0"/>
        <v>818</v>
      </c>
      <c r="D26" s="62">
        <f t="shared" si="1"/>
        <v>-23.906976744186053</v>
      </c>
      <c r="E26" s="63">
        <f t="shared" si="2"/>
        <v>487</v>
      </c>
      <c r="F26" s="62">
        <f t="shared" si="3"/>
        <v>-22.08</v>
      </c>
      <c r="G26" s="63">
        <f t="shared" si="4"/>
        <v>180</v>
      </c>
      <c r="H26" s="62">
        <f t="shared" si="5"/>
        <v>-20</v>
      </c>
      <c r="I26" s="63">
        <f t="shared" si="6"/>
        <v>1</v>
      </c>
      <c r="J26" s="62">
        <f t="shared" si="7"/>
        <v>-66.66666666666667</v>
      </c>
      <c r="K26" s="63">
        <f t="shared" si="8"/>
        <v>150</v>
      </c>
      <c r="L26" s="62">
        <f t="shared" si="9"/>
        <v>-32.432432432432435</v>
      </c>
      <c r="M26" s="63">
        <f t="shared" si="10"/>
        <v>21</v>
      </c>
      <c r="N26" s="62">
        <f t="shared" si="11"/>
        <v>-74.07407407407408</v>
      </c>
      <c r="O26" s="63">
        <f t="shared" si="12"/>
        <v>129</v>
      </c>
      <c r="P26" s="64">
        <f t="shared" si="13"/>
        <v>-8.510638297872347</v>
      </c>
      <c r="S26" s="65" t="s">
        <v>142</v>
      </c>
      <c r="T26" s="65" t="s">
        <v>98</v>
      </c>
      <c r="U26" s="65" t="s">
        <v>114</v>
      </c>
      <c r="V26" s="67">
        <v>818</v>
      </c>
      <c r="W26" s="67">
        <v>487</v>
      </c>
      <c r="X26" s="67">
        <v>180</v>
      </c>
      <c r="Y26" s="67">
        <v>1</v>
      </c>
      <c r="Z26" s="67">
        <v>150</v>
      </c>
      <c r="AA26" s="67">
        <v>21</v>
      </c>
      <c r="AB26" s="67">
        <v>129</v>
      </c>
    </row>
    <row r="27" spans="2:28" ht="15.75" customHeight="1">
      <c r="B27" s="12" t="s">
        <v>31</v>
      </c>
      <c r="C27" s="61">
        <f t="shared" si="0"/>
        <v>1774</v>
      </c>
      <c r="D27" s="62">
        <f t="shared" si="1"/>
        <v>-13.799805636540327</v>
      </c>
      <c r="E27" s="63">
        <f t="shared" si="2"/>
        <v>903</v>
      </c>
      <c r="F27" s="62">
        <f t="shared" si="3"/>
        <v>-29.3979671618452</v>
      </c>
      <c r="G27" s="63">
        <f t="shared" si="4"/>
        <v>509</v>
      </c>
      <c r="H27" s="62">
        <f t="shared" si="5"/>
        <v>-5.214152700186219</v>
      </c>
      <c r="I27" s="63">
        <f t="shared" si="6"/>
        <v>84</v>
      </c>
      <c r="J27" s="62">
        <f t="shared" si="7"/>
        <v>546.1538461538462</v>
      </c>
      <c r="K27" s="63">
        <f t="shared" si="8"/>
        <v>278</v>
      </c>
      <c r="L27" s="62">
        <f t="shared" si="9"/>
        <v>21.39737991266375</v>
      </c>
      <c r="M27" s="63">
        <f t="shared" si="10"/>
        <v>68</v>
      </c>
      <c r="N27" s="62">
        <f t="shared" si="11"/>
        <v>78.94736842105263</v>
      </c>
      <c r="O27" s="63">
        <f t="shared" si="12"/>
        <v>210</v>
      </c>
      <c r="P27" s="64">
        <f t="shared" si="13"/>
        <v>9.947643979057588</v>
      </c>
      <c r="S27" s="65" t="s">
        <v>142</v>
      </c>
      <c r="T27" s="65" t="s">
        <v>98</v>
      </c>
      <c r="U27" s="65" t="s">
        <v>115</v>
      </c>
      <c r="V27" s="67">
        <v>1774</v>
      </c>
      <c r="W27" s="67">
        <v>903</v>
      </c>
      <c r="X27" s="67">
        <v>509</v>
      </c>
      <c r="Y27" s="67">
        <v>84</v>
      </c>
      <c r="Z27" s="67">
        <v>278</v>
      </c>
      <c r="AA27" s="67">
        <v>68</v>
      </c>
      <c r="AB27" s="67">
        <v>210</v>
      </c>
    </row>
    <row r="28" spans="2:28" ht="15.75" customHeight="1">
      <c r="B28" s="12" t="s">
        <v>32</v>
      </c>
      <c r="C28" s="61">
        <f t="shared" si="0"/>
        <v>4814</v>
      </c>
      <c r="D28" s="62">
        <f t="shared" si="1"/>
        <v>10.61580882352942</v>
      </c>
      <c r="E28" s="63">
        <f t="shared" si="2"/>
        <v>1586</v>
      </c>
      <c r="F28" s="62">
        <f t="shared" si="3"/>
        <v>-19.12289648138706</v>
      </c>
      <c r="G28" s="63">
        <f t="shared" si="4"/>
        <v>1880</v>
      </c>
      <c r="H28" s="62">
        <f t="shared" si="5"/>
        <v>48.734177215189874</v>
      </c>
      <c r="I28" s="63">
        <f t="shared" si="6"/>
        <v>63</v>
      </c>
      <c r="J28" s="62">
        <f t="shared" si="7"/>
        <v>800</v>
      </c>
      <c r="K28" s="63">
        <f t="shared" si="8"/>
        <v>1285</v>
      </c>
      <c r="L28" s="62">
        <f t="shared" si="9"/>
        <v>14.732142857142861</v>
      </c>
      <c r="M28" s="63">
        <f t="shared" si="10"/>
        <v>390</v>
      </c>
      <c r="N28" s="62">
        <f t="shared" si="11"/>
        <v>47.16981132075472</v>
      </c>
      <c r="O28" s="63">
        <f t="shared" si="12"/>
        <v>895</v>
      </c>
      <c r="P28" s="64">
        <f t="shared" si="13"/>
        <v>4.67836257309942</v>
      </c>
      <c r="S28" s="65" t="s">
        <v>142</v>
      </c>
      <c r="T28" s="65" t="s">
        <v>98</v>
      </c>
      <c r="U28" s="65" t="s">
        <v>116</v>
      </c>
      <c r="V28" s="67">
        <v>4814</v>
      </c>
      <c r="W28" s="67">
        <v>1586</v>
      </c>
      <c r="X28" s="67">
        <v>1880</v>
      </c>
      <c r="Y28" s="67">
        <v>63</v>
      </c>
      <c r="Z28" s="67">
        <v>1285</v>
      </c>
      <c r="AA28" s="67">
        <v>390</v>
      </c>
      <c r="AB28" s="67">
        <v>895</v>
      </c>
    </row>
    <row r="29" spans="2:28" ht="15.75" customHeight="1">
      <c r="B29" s="12" t="s">
        <v>33</v>
      </c>
      <c r="C29" s="61">
        <f t="shared" si="0"/>
        <v>566</v>
      </c>
      <c r="D29" s="62">
        <f t="shared" si="1"/>
        <v>-35.24027459954233</v>
      </c>
      <c r="E29" s="63">
        <f t="shared" si="2"/>
        <v>378</v>
      </c>
      <c r="F29" s="62">
        <f t="shared" si="3"/>
        <v>-28</v>
      </c>
      <c r="G29" s="63">
        <f t="shared" si="4"/>
        <v>97</v>
      </c>
      <c r="H29" s="62">
        <f t="shared" si="5"/>
        <v>-57.45614035087719</v>
      </c>
      <c r="I29" s="63">
        <f t="shared" si="6"/>
        <v>1</v>
      </c>
      <c r="J29" s="62">
        <f t="shared" si="7"/>
        <v>-66.66666666666667</v>
      </c>
      <c r="K29" s="63">
        <f t="shared" si="8"/>
        <v>90</v>
      </c>
      <c r="L29" s="62">
        <f t="shared" si="9"/>
        <v>-23.728813559322035</v>
      </c>
      <c r="M29" s="63">
        <f t="shared" si="10"/>
        <v>0</v>
      </c>
      <c r="N29" s="62" t="str">
        <f t="shared" si="11"/>
        <v>0.0</v>
      </c>
      <c r="O29" s="63">
        <f t="shared" si="12"/>
        <v>90</v>
      </c>
      <c r="P29" s="64">
        <f t="shared" si="13"/>
        <v>-23.728813559322035</v>
      </c>
      <c r="S29" s="65" t="s">
        <v>142</v>
      </c>
      <c r="T29" s="65" t="s">
        <v>98</v>
      </c>
      <c r="U29" s="65" t="s">
        <v>117</v>
      </c>
      <c r="V29" s="67">
        <v>566</v>
      </c>
      <c r="W29" s="67">
        <v>378</v>
      </c>
      <c r="X29" s="67">
        <v>97</v>
      </c>
      <c r="Y29" s="67">
        <v>1</v>
      </c>
      <c r="Z29" s="67">
        <v>90</v>
      </c>
      <c r="AA29" s="67">
        <v>0</v>
      </c>
      <c r="AB29" s="67">
        <v>90</v>
      </c>
    </row>
    <row r="30" spans="2:28" ht="15.75" customHeight="1">
      <c r="B30" s="12" t="s">
        <v>34</v>
      </c>
      <c r="C30" s="61">
        <f t="shared" si="0"/>
        <v>659</v>
      </c>
      <c r="D30" s="62">
        <f t="shared" si="1"/>
        <v>-10.704607046070464</v>
      </c>
      <c r="E30" s="63">
        <f t="shared" si="2"/>
        <v>321</v>
      </c>
      <c r="F30" s="62">
        <f t="shared" si="3"/>
        <v>-28.507795100222722</v>
      </c>
      <c r="G30" s="63">
        <f t="shared" si="4"/>
        <v>213</v>
      </c>
      <c r="H30" s="62">
        <f t="shared" si="5"/>
        <v>62.59541984732823</v>
      </c>
      <c r="I30" s="63">
        <f t="shared" si="6"/>
        <v>1</v>
      </c>
      <c r="J30" s="62">
        <f t="shared" si="7"/>
        <v>0</v>
      </c>
      <c r="K30" s="63">
        <f t="shared" si="8"/>
        <v>124</v>
      </c>
      <c r="L30" s="62">
        <f t="shared" si="9"/>
        <v>-21.01910828025477</v>
      </c>
      <c r="M30" s="63">
        <f t="shared" si="10"/>
        <v>48</v>
      </c>
      <c r="N30" s="62">
        <f t="shared" si="11"/>
        <v>2.1276595744680833</v>
      </c>
      <c r="O30" s="63">
        <f t="shared" si="12"/>
        <v>76</v>
      </c>
      <c r="P30" s="64">
        <f t="shared" si="13"/>
        <v>-30.909090909090907</v>
      </c>
      <c r="S30" s="65" t="s">
        <v>142</v>
      </c>
      <c r="T30" s="65" t="s">
        <v>98</v>
      </c>
      <c r="U30" s="65" t="s">
        <v>118</v>
      </c>
      <c r="V30" s="67">
        <v>659</v>
      </c>
      <c r="W30" s="67">
        <v>321</v>
      </c>
      <c r="X30" s="67">
        <v>213</v>
      </c>
      <c r="Y30" s="67">
        <v>1</v>
      </c>
      <c r="Z30" s="67">
        <v>124</v>
      </c>
      <c r="AA30" s="67">
        <v>48</v>
      </c>
      <c r="AB30" s="67">
        <v>76</v>
      </c>
    </row>
    <row r="31" spans="2:28" ht="15.75" customHeight="1">
      <c r="B31" s="12" t="s">
        <v>35</v>
      </c>
      <c r="C31" s="61">
        <f t="shared" si="0"/>
        <v>1364</v>
      </c>
      <c r="D31" s="62">
        <f t="shared" si="1"/>
        <v>0.8875739644970366</v>
      </c>
      <c r="E31" s="63">
        <f t="shared" si="2"/>
        <v>334</v>
      </c>
      <c r="F31" s="62">
        <f t="shared" si="3"/>
        <v>-21.962616822429908</v>
      </c>
      <c r="G31" s="63">
        <f t="shared" si="4"/>
        <v>490</v>
      </c>
      <c r="H31" s="62">
        <f t="shared" si="5"/>
        <v>-19.00826446280992</v>
      </c>
      <c r="I31" s="63">
        <f t="shared" si="6"/>
        <v>15</v>
      </c>
      <c r="J31" s="62">
        <f t="shared" si="7"/>
        <v>50</v>
      </c>
      <c r="K31" s="63">
        <f t="shared" si="8"/>
        <v>525</v>
      </c>
      <c r="L31" s="62">
        <f t="shared" si="9"/>
        <v>69.9029126213592</v>
      </c>
      <c r="M31" s="63">
        <f t="shared" si="10"/>
        <v>292</v>
      </c>
      <c r="N31" s="62">
        <f t="shared" si="11"/>
        <v>1023.0769230769231</v>
      </c>
      <c r="O31" s="63">
        <f t="shared" si="12"/>
        <v>233</v>
      </c>
      <c r="P31" s="64">
        <f t="shared" si="13"/>
        <v>-15.272727272727266</v>
      </c>
      <c r="S31" s="65" t="s">
        <v>142</v>
      </c>
      <c r="T31" s="65" t="s">
        <v>98</v>
      </c>
      <c r="U31" s="65" t="s">
        <v>119</v>
      </c>
      <c r="V31" s="67">
        <v>1364</v>
      </c>
      <c r="W31" s="67">
        <v>334</v>
      </c>
      <c r="X31" s="67">
        <v>490</v>
      </c>
      <c r="Y31" s="67">
        <v>15</v>
      </c>
      <c r="Z31" s="67">
        <v>525</v>
      </c>
      <c r="AA31" s="67">
        <v>292</v>
      </c>
      <c r="AB31" s="67">
        <v>233</v>
      </c>
    </row>
    <row r="32" spans="2:28" ht="15.75" customHeight="1">
      <c r="B32" s="12" t="s">
        <v>36</v>
      </c>
      <c r="C32" s="61">
        <f t="shared" si="0"/>
        <v>4804</v>
      </c>
      <c r="D32" s="62">
        <f t="shared" si="1"/>
        <v>-26.768292682926827</v>
      </c>
      <c r="E32" s="63">
        <f t="shared" si="2"/>
        <v>773</v>
      </c>
      <c r="F32" s="62">
        <f t="shared" si="3"/>
        <v>-30.73476702508961</v>
      </c>
      <c r="G32" s="63">
        <f t="shared" si="4"/>
        <v>2011</v>
      </c>
      <c r="H32" s="62">
        <f t="shared" si="5"/>
        <v>-36.40101201771031</v>
      </c>
      <c r="I32" s="63">
        <f t="shared" si="6"/>
        <v>102</v>
      </c>
      <c r="J32" s="62">
        <f t="shared" si="7"/>
        <v>292.30769230769226</v>
      </c>
      <c r="K32" s="63">
        <f t="shared" si="8"/>
        <v>1918</v>
      </c>
      <c r="L32" s="62">
        <f t="shared" si="9"/>
        <v>-14.982269503546092</v>
      </c>
      <c r="M32" s="63">
        <f t="shared" si="10"/>
        <v>982</v>
      </c>
      <c r="N32" s="62">
        <f t="shared" si="11"/>
        <v>-9.242144177449163</v>
      </c>
      <c r="O32" s="63">
        <f t="shared" si="12"/>
        <v>930</v>
      </c>
      <c r="P32" s="64">
        <f t="shared" si="13"/>
        <v>-20.034393809114363</v>
      </c>
      <c r="S32" s="65" t="s">
        <v>142</v>
      </c>
      <c r="T32" s="65" t="s">
        <v>98</v>
      </c>
      <c r="U32" s="65" t="s">
        <v>120</v>
      </c>
      <c r="V32" s="67">
        <v>4804</v>
      </c>
      <c r="W32" s="67">
        <v>773</v>
      </c>
      <c r="X32" s="67">
        <v>2011</v>
      </c>
      <c r="Y32" s="67">
        <v>102</v>
      </c>
      <c r="Z32" s="67">
        <v>1918</v>
      </c>
      <c r="AA32" s="67">
        <v>982</v>
      </c>
      <c r="AB32" s="67">
        <v>930</v>
      </c>
    </row>
    <row r="33" spans="2:28" ht="15.75" customHeight="1">
      <c r="B33" s="12" t="s">
        <v>37</v>
      </c>
      <c r="C33" s="61">
        <f t="shared" si="0"/>
        <v>2491</v>
      </c>
      <c r="D33" s="62">
        <f t="shared" si="1"/>
        <v>-5.357142857142861</v>
      </c>
      <c r="E33" s="63">
        <f t="shared" si="2"/>
        <v>713</v>
      </c>
      <c r="F33" s="62">
        <f t="shared" si="3"/>
        <v>-24.868282402528976</v>
      </c>
      <c r="G33" s="63">
        <f t="shared" si="4"/>
        <v>935</v>
      </c>
      <c r="H33" s="62">
        <f t="shared" si="5"/>
        <v>44.29012345679013</v>
      </c>
      <c r="I33" s="63">
        <f t="shared" si="6"/>
        <v>54</v>
      </c>
      <c r="J33" s="62">
        <f t="shared" si="7"/>
        <v>315.3846153846154</v>
      </c>
      <c r="K33" s="63">
        <f t="shared" si="8"/>
        <v>789</v>
      </c>
      <c r="L33" s="62">
        <f t="shared" si="9"/>
        <v>-22.79843444227005</v>
      </c>
      <c r="M33" s="63">
        <f t="shared" si="10"/>
        <v>310</v>
      </c>
      <c r="N33" s="62">
        <f t="shared" si="11"/>
        <v>-42.37918215613383</v>
      </c>
      <c r="O33" s="63">
        <f t="shared" si="12"/>
        <v>479</v>
      </c>
      <c r="P33" s="64">
        <f t="shared" si="13"/>
        <v>0.20920502092050697</v>
      </c>
      <c r="S33" s="65" t="s">
        <v>142</v>
      </c>
      <c r="T33" s="65" t="s">
        <v>98</v>
      </c>
      <c r="U33" s="65" t="s">
        <v>121</v>
      </c>
      <c r="V33" s="67">
        <v>2491</v>
      </c>
      <c r="W33" s="67">
        <v>713</v>
      </c>
      <c r="X33" s="67">
        <v>935</v>
      </c>
      <c r="Y33" s="67">
        <v>54</v>
      </c>
      <c r="Z33" s="67">
        <v>789</v>
      </c>
      <c r="AA33" s="67">
        <v>310</v>
      </c>
      <c r="AB33" s="67">
        <v>479</v>
      </c>
    </row>
    <row r="34" spans="2:28" ht="15.75" customHeight="1">
      <c r="B34" s="12" t="s">
        <v>38</v>
      </c>
      <c r="C34" s="61">
        <f t="shared" si="0"/>
        <v>479</v>
      </c>
      <c r="D34" s="62">
        <f t="shared" si="1"/>
        <v>-29.86822840409957</v>
      </c>
      <c r="E34" s="63">
        <f t="shared" si="2"/>
        <v>229</v>
      </c>
      <c r="F34" s="62">
        <f t="shared" si="3"/>
        <v>-19.930069930069934</v>
      </c>
      <c r="G34" s="63">
        <f t="shared" si="4"/>
        <v>130</v>
      </c>
      <c r="H34" s="62">
        <f t="shared" si="5"/>
        <v>23.80952380952381</v>
      </c>
      <c r="I34" s="63">
        <f t="shared" si="6"/>
        <v>0</v>
      </c>
      <c r="J34" s="62" t="str">
        <f t="shared" si="7"/>
        <v>0.0</v>
      </c>
      <c r="K34" s="63">
        <f t="shared" si="8"/>
        <v>120</v>
      </c>
      <c r="L34" s="62">
        <f t="shared" si="9"/>
        <v>-58.9041095890411</v>
      </c>
      <c r="M34" s="63">
        <f t="shared" si="10"/>
        <v>0</v>
      </c>
      <c r="N34" s="62" t="str">
        <f t="shared" si="11"/>
        <v>  -100.0</v>
      </c>
      <c r="O34" s="63">
        <f t="shared" si="12"/>
        <v>120</v>
      </c>
      <c r="P34" s="64">
        <f t="shared" si="13"/>
        <v>-20.52980132450331</v>
      </c>
      <c r="S34" s="65" t="s">
        <v>142</v>
      </c>
      <c r="T34" s="65" t="s">
        <v>98</v>
      </c>
      <c r="U34" s="65" t="s">
        <v>122</v>
      </c>
      <c r="V34" s="67">
        <v>479</v>
      </c>
      <c r="W34" s="67">
        <v>229</v>
      </c>
      <c r="X34" s="67">
        <v>130</v>
      </c>
      <c r="Y34" s="67">
        <v>0</v>
      </c>
      <c r="Z34" s="67">
        <v>120</v>
      </c>
      <c r="AA34" s="67">
        <v>0</v>
      </c>
      <c r="AB34" s="67">
        <v>120</v>
      </c>
    </row>
    <row r="35" spans="2:28" ht="15.75" customHeight="1">
      <c r="B35" s="12" t="s">
        <v>39</v>
      </c>
      <c r="C35" s="61">
        <f t="shared" si="0"/>
        <v>298</v>
      </c>
      <c r="D35" s="62">
        <f t="shared" si="1"/>
        <v>-31.963470319634695</v>
      </c>
      <c r="E35" s="63">
        <f t="shared" si="2"/>
        <v>187</v>
      </c>
      <c r="F35" s="62">
        <f t="shared" si="3"/>
        <v>-15</v>
      </c>
      <c r="G35" s="63">
        <f t="shared" si="4"/>
        <v>75</v>
      </c>
      <c r="H35" s="62">
        <f t="shared" si="5"/>
        <v>-30.555555555555557</v>
      </c>
      <c r="I35" s="63">
        <f t="shared" si="6"/>
        <v>1</v>
      </c>
      <c r="J35" s="62">
        <f t="shared" si="7"/>
        <v>0</v>
      </c>
      <c r="K35" s="63">
        <f t="shared" si="8"/>
        <v>35</v>
      </c>
      <c r="L35" s="62">
        <f t="shared" si="9"/>
        <v>-67.88990825688073</v>
      </c>
      <c r="M35" s="63">
        <f t="shared" si="10"/>
        <v>0</v>
      </c>
      <c r="N35" s="62" t="str">
        <f t="shared" si="11"/>
        <v>  -100.0</v>
      </c>
      <c r="O35" s="63">
        <f t="shared" si="12"/>
        <v>35</v>
      </c>
      <c r="P35" s="64">
        <f t="shared" si="13"/>
        <v>-10.256410256410248</v>
      </c>
      <c r="S35" s="65" t="s">
        <v>142</v>
      </c>
      <c r="T35" s="65" t="s">
        <v>98</v>
      </c>
      <c r="U35" s="65" t="s">
        <v>123</v>
      </c>
      <c r="V35" s="67">
        <v>298</v>
      </c>
      <c r="W35" s="67">
        <v>187</v>
      </c>
      <c r="X35" s="67">
        <v>75</v>
      </c>
      <c r="Y35" s="67">
        <v>1</v>
      </c>
      <c r="Z35" s="67">
        <v>35</v>
      </c>
      <c r="AA35" s="67">
        <v>0</v>
      </c>
      <c r="AB35" s="67">
        <v>35</v>
      </c>
    </row>
    <row r="36" spans="2:28" ht="15.75" customHeight="1">
      <c r="B36" s="12" t="s">
        <v>40</v>
      </c>
      <c r="C36" s="61">
        <f t="shared" si="0"/>
        <v>222</v>
      </c>
      <c r="D36" s="62">
        <f t="shared" si="1"/>
        <v>18.085106382978736</v>
      </c>
      <c r="E36" s="63">
        <f t="shared" si="2"/>
        <v>105</v>
      </c>
      <c r="F36" s="62">
        <f t="shared" si="3"/>
        <v>-23.357664233576642</v>
      </c>
      <c r="G36" s="63">
        <f t="shared" si="4"/>
        <v>109</v>
      </c>
      <c r="H36" s="62">
        <f t="shared" si="5"/>
        <v>136.9565217391304</v>
      </c>
      <c r="I36" s="63">
        <f t="shared" si="6"/>
        <v>0</v>
      </c>
      <c r="J36" s="62" t="str">
        <f t="shared" si="7"/>
        <v>  -100.0</v>
      </c>
      <c r="K36" s="63">
        <f t="shared" si="8"/>
        <v>8</v>
      </c>
      <c r="L36" s="62">
        <f t="shared" si="9"/>
        <v>100</v>
      </c>
      <c r="M36" s="63">
        <f t="shared" si="10"/>
        <v>0</v>
      </c>
      <c r="N36" s="62" t="str">
        <f t="shared" si="11"/>
        <v>0.0</v>
      </c>
      <c r="O36" s="63">
        <f t="shared" si="12"/>
        <v>8</v>
      </c>
      <c r="P36" s="64">
        <f t="shared" si="13"/>
        <v>100</v>
      </c>
      <c r="S36" s="65" t="s">
        <v>142</v>
      </c>
      <c r="T36" s="65" t="s">
        <v>98</v>
      </c>
      <c r="U36" s="65" t="s">
        <v>124</v>
      </c>
      <c r="V36" s="67">
        <v>222</v>
      </c>
      <c r="W36" s="67">
        <v>105</v>
      </c>
      <c r="X36" s="67">
        <v>109</v>
      </c>
      <c r="Y36" s="67">
        <v>0</v>
      </c>
      <c r="Z36" s="67">
        <v>8</v>
      </c>
      <c r="AA36" s="67">
        <v>0</v>
      </c>
      <c r="AB36" s="67">
        <v>8</v>
      </c>
    </row>
    <row r="37" spans="2:28" ht="15.75" customHeight="1">
      <c r="B37" s="12" t="s">
        <v>41</v>
      </c>
      <c r="C37" s="61">
        <f t="shared" si="0"/>
        <v>190</v>
      </c>
      <c r="D37" s="62">
        <f t="shared" si="1"/>
        <v>-23.076923076923066</v>
      </c>
      <c r="E37" s="63">
        <f t="shared" si="2"/>
        <v>120</v>
      </c>
      <c r="F37" s="62">
        <f t="shared" si="3"/>
        <v>-12.408759124087581</v>
      </c>
      <c r="G37" s="63">
        <f t="shared" si="4"/>
        <v>66</v>
      </c>
      <c r="H37" s="62">
        <f t="shared" si="5"/>
        <v>-36.53846153846154</v>
      </c>
      <c r="I37" s="63">
        <f t="shared" si="6"/>
        <v>1</v>
      </c>
      <c r="J37" s="62" t="str">
        <f t="shared" si="7"/>
        <v>     -   </v>
      </c>
      <c r="K37" s="63">
        <f t="shared" si="8"/>
        <v>3</v>
      </c>
      <c r="L37" s="62">
        <f t="shared" si="9"/>
        <v>-50</v>
      </c>
      <c r="M37" s="63">
        <f t="shared" si="10"/>
        <v>0</v>
      </c>
      <c r="N37" s="62" t="str">
        <f t="shared" si="11"/>
        <v>0.0</v>
      </c>
      <c r="O37" s="63">
        <f t="shared" si="12"/>
        <v>3</v>
      </c>
      <c r="P37" s="64">
        <f t="shared" si="13"/>
        <v>-50</v>
      </c>
      <c r="S37" s="65" t="s">
        <v>142</v>
      </c>
      <c r="T37" s="65" t="s">
        <v>98</v>
      </c>
      <c r="U37" s="65" t="s">
        <v>125</v>
      </c>
      <c r="V37" s="67">
        <v>190</v>
      </c>
      <c r="W37" s="67">
        <v>120</v>
      </c>
      <c r="X37" s="67">
        <v>66</v>
      </c>
      <c r="Y37" s="67">
        <v>1</v>
      </c>
      <c r="Z37" s="67">
        <v>3</v>
      </c>
      <c r="AA37" s="67">
        <v>0</v>
      </c>
      <c r="AB37" s="67">
        <v>3</v>
      </c>
    </row>
    <row r="38" spans="2:28" ht="15.75" customHeight="1">
      <c r="B38" s="12" t="s">
        <v>42</v>
      </c>
      <c r="C38" s="61">
        <f t="shared" si="0"/>
        <v>846</v>
      </c>
      <c r="D38" s="62">
        <f t="shared" si="1"/>
        <v>-23.090909090909093</v>
      </c>
      <c r="E38" s="63">
        <f t="shared" si="2"/>
        <v>458</v>
      </c>
      <c r="F38" s="62">
        <f t="shared" si="3"/>
        <v>-22.765598650927487</v>
      </c>
      <c r="G38" s="63">
        <f t="shared" si="4"/>
        <v>296</v>
      </c>
      <c r="H38" s="62">
        <f t="shared" si="5"/>
        <v>-15.186246418338115</v>
      </c>
      <c r="I38" s="63">
        <f t="shared" si="6"/>
        <v>0</v>
      </c>
      <c r="J38" s="62" t="str">
        <f t="shared" si="7"/>
        <v>  -100.0</v>
      </c>
      <c r="K38" s="63">
        <f t="shared" si="8"/>
        <v>92</v>
      </c>
      <c r="L38" s="62">
        <f t="shared" si="9"/>
        <v>-41.40127388535032</v>
      </c>
      <c r="M38" s="63">
        <f t="shared" si="10"/>
        <v>0</v>
      </c>
      <c r="N38" s="62" t="str">
        <f t="shared" si="11"/>
        <v>  -100.0</v>
      </c>
      <c r="O38" s="63">
        <f t="shared" si="12"/>
        <v>92</v>
      </c>
      <c r="P38" s="64">
        <f t="shared" si="13"/>
        <v>70.37037037037038</v>
      </c>
      <c r="S38" s="65" t="s">
        <v>142</v>
      </c>
      <c r="T38" s="65" t="s">
        <v>98</v>
      </c>
      <c r="U38" s="65" t="s">
        <v>126</v>
      </c>
      <c r="V38" s="67">
        <v>846</v>
      </c>
      <c r="W38" s="67">
        <v>458</v>
      </c>
      <c r="X38" s="67">
        <v>296</v>
      </c>
      <c r="Y38" s="67">
        <v>0</v>
      </c>
      <c r="Z38" s="67">
        <v>92</v>
      </c>
      <c r="AA38" s="67">
        <v>0</v>
      </c>
      <c r="AB38" s="67">
        <v>92</v>
      </c>
    </row>
    <row r="39" spans="2:28" ht="15.75" customHeight="1">
      <c r="B39" s="12" t="s">
        <v>43</v>
      </c>
      <c r="C39" s="61">
        <f t="shared" si="0"/>
        <v>1004</v>
      </c>
      <c r="D39" s="62">
        <f t="shared" si="1"/>
        <v>-31.74711080897349</v>
      </c>
      <c r="E39" s="63">
        <f t="shared" si="2"/>
        <v>433</v>
      </c>
      <c r="F39" s="62">
        <f t="shared" si="3"/>
        <v>-12.348178137651828</v>
      </c>
      <c r="G39" s="63">
        <f t="shared" si="4"/>
        <v>287</v>
      </c>
      <c r="H39" s="62">
        <f t="shared" si="5"/>
        <v>-49.29328621908127</v>
      </c>
      <c r="I39" s="63">
        <f t="shared" si="6"/>
        <v>1</v>
      </c>
      <c r="J39" s="62">
        <f t="shared" si="7"/>
        <v>-50</v>
      </c>
      <c r="K39" s="63">
        <f t="shared" si="8"/>
        <v>283</v>
      </c>
      <c r="L39" s="62">
        <f t="shared" si="9"/>
        <v>-30.806845965770165</v>
      </c>
      <c r="M39" s="63">
        <f t="shared" si="10"/>
        <v>92</v>
      </c>
      <c r="N39" s="62">
        <f t="shared" si="11"/>
        <v>-55.769230769230774</v>
      </c>
      <c r="O39" s="63">
        <f t="shared" si="12"/>
        <v>191</v>
      </c>
      <c r="P39" s="64">
        <f t="shared" si="13"/>
        <v>-4.975124378109456</v>
      </c>
      <c r="S39" s="65" t="s">
        <v>142</v>
      </c>
      <c r="T39" s="65" t="s">
        <v>98</v>
      </c>
      <c r="U39" s="65" t="s">
        <v>127</v>
      </c>
      <c r="V39" s="67">
        <v>1004</v>
      </c>
      <c r="W39" s="67">
        <v>433</v>
      </c>
      <c r="X39" s="67">
        <v>287</v>
      </c>
      <c r="Y39" s="67">
        <v>1</v>
      </c>
      <c r="Z39" s="67">
        <v>283</v>
      </c>
      <c r="AA39" s="67">
        <v>92</v>
      </c>
      <c r="AB39" s="67">
        <v>191</v>
      </c>
    </row>
    <row r="40" spans="2:28" ht="15.75" customHeight="1">
      <c r="B40" s="12" t="s">
        <v>44</v>
      </c>
      <c r="C40" s="61">
        <f t="shared" si="0"/>
        <v>522</v>
      </c>
      <c r="D40" s="62">
        <f t="shared" si="1"/>
        <v>-25.321888412017174</v>
      </c>
      <c r="E40" s="63">
        <f t="shared" si="2"/>
        <v>235</v>
      </c>
      <c r="F40" s="62">
        <f t="shared" si="3"/>
        <v>-26.10062893081762</v>
      </c>
      <c r="G40" s="63">
        <f t="shared" si="4"/>
        <v>256</v>
      </c>
      <c r="H40" s="62">
        <f t="shared" si="5"/>
        <v>-7.246376811594203</v>
      </c>
      <c r="I40" s="63">
        <f t="shared" si="6"/>
        <v>0</v>
      </c>
      <c r="J40" s="62" t="str">
        <f t="shared" si="7"/>
        <v>  -100.0</v>
      </c>
      <c r="K40" s="63">
        <f t="shared" si="8"/>
        <v>31</v>
      </c>
      <c r="L40" s="62">
        <f t="shared" si="9"/>
        <v>-59.21052631578947</v>
      </c>
      <c r="M40" s="63">
        <f t="shared" si="10"/>
        <v>0</v>
      </c>
      <c r="N40" s="62" t="str">
        <f t="shared" si="11"/>
        <v>  -100.0</v>
      </c>
      <c r="O40" s="63">
        <f t="shared" si="12"/>
        <v>31</v>
      </c>
      <c r="P40" s="64">
        <f t="shared" si="13"/>
        <v>-44.64285714285714</v>
      </c>
      <c r="S40" s="65" t="s">
        <v>142</v>
      </c>
      <c r="T40" s="65" t="s">
        <v>98</v>
      </c>
      <c r="U40" s="65" t="s">
        <v>128</v>
      </c>
      <c r="V40" s="67">
        <v>522</v>
      </c>
      <c r="W40" s="67">
        <v>235</v>
      </c>
      <c r="X40" s="67">
        <v>256</v>
      </c>
      <c r="Y40" s="67">
        <v>0</v>
      </c>
      <c r="Z40" s="67">
        <v>31</v>
      </c>
      <c r="AA40" s="67">
        <v>0</v>
      </c>
      <c r="AB40" s="67">
        <v>31</v>
      </c>
    </row>
    <row r="41" spans="2:28" ht="15.75" customHeight="1">
      <c r="B41" s="12" t="s">
        <v>45</v>
      </c>
      <c r="C41" s="61">
        <f t="shared" si="0"/>
        <v>267</v>
      </c>
      <c r="D41" s="62">
        <f t="shared" si="1"/>
        <v>-24.147727272727266</v>
      </c>
      <c r="E41" s="63">
        <f t="shared" si="2"/>
        <v>136</v>
      </c>
      <c r="F41" s="62">
        <f t="shared" si="3"/>
        <v>-37.32718894009217</v>
      </c>
      <c r="G41" s="63">
        <f t="shared" si="4"/>
        <v>55</v>
      </c>
      <c r="H41" s="62">
        <f t="shared" si="5"/>
        <v>-52.17391304347826</v>
      </c>
      <c r="I41" s="63">
        <f t="shared" si="6"/>
        <v>1</v>
      </c>
      <c r="J41" s="62">
        <f t="shared" si="7"/>
        <v>-80</v>
      </c>
      <c r="K41" s="63">
        <f t="shared" si="8"/>
        <v>75</v>
      </c>
      <c r="L41" s="62">
        <f t="shared" si="9"/>
        <v>400</v>
      </c>
      <c r="M41" s="63">
        <f t="shared" si="10"/>
        <v>64</v>
      </c>
      <c r="N41" s="62" t="str">
        <f t="shared" si="11"/>
        <v>     -   </v>
      </c>
      <c r="O41" s="63">
        <f t="shared" si="12"/>
        <v>11</v>
      </c>
      <c r="P41" s="64">
        <f t="shared" si="13"/>
        <v>-26.66666666666667</v>
      </c>
      <c r="S41" s="65" t="s">
        <v>142</v>
      </c>
      <c r="T41" s="65" t="s">
        <v>98</v>
      </c>
      <c r="U41" s="65" t="s">
        <v>129</v>
      </c>
      <c r="V41" s="67">
        <v>267</v>
      </c>
      <c r="W41" s="67">
        <v>136</v>
      </c>
      <c r="X41" s="67">
        <v>55</v>
      </c>
      <c r="Y41" s="67">
        <v>1</v>
      </c>
      <c r="Z41" s="67">
        <v>75</v>
      </c>
      <c r="AA41" s="67">
        <v>64</v>
      </c>
      <c r="AB41" s="67">
        <v>11</v>
      </c>
    </row>
    <row r="42" spans="2:28" ht="15.75" customHeight="1">
      <c r="B42" s="12" t="s">
        <v>46</v>
      </c>
      <c r="C42" s="61">
        <f t="shared" si="0"/>
        <v>519</v>
      </c>
      <c r="D42" s="62">
        <f t="shared" si="1"/>
        <v>-8.626760563380287</v>
      </c>
      <c r="E42" s="63">
        <f t="shared" si="2"/>
        <v>218</v>
      </c>
      <c r="F42" s="62">
        <f t="shared" si="3"/>
        <v>-27.814569536423832</v>
      </c>
      <c r="G42" s="63">
        <f t="shared" si="4"/>
        <v>243</v>
      </c>
      <c r="H42" s="62">
        <f t="shared" si="5"/>
        <v>74.82014388489208</v>
      </c>
      <c r="I42" s="63">
        <f t="shared" si="6"/>
        <v>0</v>
      </c>
      <c r="J42" s="62" t="str">
        <f t="shared" si="7"/>
        <v>  -100.0</v>
      </c>
      <c r="K42" s="63">
        <f t="shared" si="8"/>
        <v>58</v>
      </c>
      <c r="L42" s="62">
        <f t="shared" si="9"/>
        <v>-47.74774774774775</v>
      </c>
      <c r="M42" s="63">
        <f t="shared" si="10"/>
        <v>32</v>
      </c>
      <c r="N42" s="62">
        <f t="shared" si="11"/>
        <v>-64.44444444444444</v>
      </c>
      <c r="O42" s="63">
        <f t="shared" si="12"/>
        <v>26</v>
      </c>
      <c r="P42" s="64">
        <f t="shared" si="13"/>
        <v>23.80952380952381</v>
      </c>
      <c r="S42" s="65" t="s">
        <v>142</v>
      </c>
      <c r="T42" s="65" t="s">
        <v>98</v>
      </c>
      <c r="U42" s="65" t="s">
        <v>130</v>
      </c>
      <c r="V42" s="67">
        <v>519</v>
      </c>
      <c r="W42" s="67">
        <v>218</v>
      </c>
      <c r="X42" s="67">
        <v>243</v>
      </c>
      <c r="Y42" s="67">
        <v>0</v>
      </c>
      <c r="Z42" s="67">
        <v>58</v>
      </c>
      <c r="AA42" s="67">
        <v>32</v>
      </c>
      <c r="AB42" s="67">
        <v>26</v>
      </c>
    </row>
    <row r="43" spans="2:28" ht="15.75" customHeight="1">
      <c r="B43" s="12" t="s">
        <v>47</v>
      </c>
      <c r="C43" s="61">
        <f t="shared" si="0"/>
        <v>517</v>
      </c>
      <c r="D43" s="62">
        <f t="shared" si="1"/>
        <v>-3.183520599250926</v>
      </c>
      <c r="E43" s="63">
        <f t="shared" si="2"/>
        <v>270</v>
      </c>
      <c r="F43" s="62">
        <f t="shared" si="3"/>
        <v>-21.282798833819243</v>
      </c>
      <c r="G43" s="63">
        <f t="shared" si="4"/>
        <v>176</v>
      </c>
      <c r="H43" s="62">
        <f t="shared" si="5"/>
        <v>38.58267716535434</v>
      </c>
      <c r="I43" s="63">
        <f t="shared" si="6"/>
        <v>0</v>
      </c>
      <c r="J43" s="62" t="str">
        <f t="shared" si="7"/>
        <v>  -100.0</v>
      </c>
      <c r="K43" s="63">
        <f t="shared" si="8"/>
        <v>71</v>
      </c>
      <c r="L43" s="62">
        <f t="shared" si="9"/>
        <v>26.785714285714278</v>
      </c>
      <c r="M43" s="63">
        <f t="shared" si="10"/>
        <v>40</v>
      </c>
      <c r="N43" s="62" t="str">
        <f t="shared" si="11"/>
        <v>     -   </v>
      </c>
      <c r="O43" s="63">
        <f t="shared" si="12"/>
        <v>31</v>
      </c>
      <c r="P43" s="64">
        <f t="shared" si="13"/>
        <v>-44.64285714285714</v>
      </c>
      <c r="S43" s="65" t="s">
        <v>142</v>
      </c>
      <c r="T43" s="65" t="s">
        <v>98</v>
      </c>
      <c r="U43" s="65" t="s">
        <v>131</v>
      </c>
      <c r="V43" s="67">
        <v>517</v>
      </c>
      <c r="W43" s="67">
        <v>270</v>
      </c>
      <c r="X43" s="67">
        <v>176</v>
      </c>
      <c r="Y43" s="67">
        <v>0</v>
      </c>
      <c r="Z43" s="67">
        <v>71</v>
      </c>
      <c r="AA43" s="67">
        <v>40</v>
      </c>
      <c r="AB43" s="67">
        <v>31</v>
      </c>
    </row>
    <row r="44" spans="2:28" ht="15.75" customHeight="1">
      <c r="B44" s="12" t="s">
        <v>48</v>
      </c>
      <c r="C44" s="61">
        <f t="shared" si="0"/>
        <v>133</v>
      </c>
      <c r="D44" s="62">
        <f t="shared" si="1"/>
        <v>-57.371794871794876</v>
      </c>
      <c r="E44" s="63">
        <f t="shared" si="2"/>
        <v>104</v>
      </c>
      <c r="F44" s="62">
        <f t="shared" si="3"/>
        <v>-24.087591240875923</v>
      </c>
      <c r="G44" s="63">
        <f t="shared" si="4"/>
        <v>16</v>
      </c>
      <c r="H44" s="62">
        <f t="shared" si="5"/>
        <v>-79.74683544303798</v>
      </c>
      <c r="I44" s="63">
        <f t="shared" si="6"/>
        <v>1</v>
      </c>
      <c r="J44" s="62">
        <f t="shared" si="7"/>
        <v>0</v>
      </c>
      <c r="K44" s="63">
        <f t="shared" si="8"/>
        <v>12</v>
      </c>
      <c r="L44" s="62">
        <f t="shared" si="9"/>
        <v>-87.36842105263158</v>
      </c>
      <c r="M44" s="63">
        <f t="shared" si="10"/>
        <v>0</v>
      </c>
      <c r="N44" s="62" t="str">
        <f t="shared" si="11"/>
        <v>  -100.0</v>
      </c>
      <c r="O44" s="63">
        <f t="shared" si="12"/>
        <v>12</v>
      </c>
      <c r="P44" s="64">
        <f t="shared" si="13"/>
        <v>-57.142857142857146</v>
      </c>
      <c r="S44" s="65" t="s">
        <v>142</v>
      </c>
      <c r="T44" s="65" t="s">
        <v>98</v>
      </c>
      <c r="U44" s="65" t="s">
        <v>132</v>
      </c>
      <c r="V44" s="67">
        <v>133</v>
      </c>
      <c r="W44" s="67">
        <v>104</v>
      </c>
      <c r="X44" s="67">
        <v>16</v>
      </c>
      <c r="Y44" s="67">
        <v>1</v>
      </c>
      <c r="Z44" s="67">
        <v>12</v>
      </c>
      <c r="AA44" s="67">
        <v>0</v>
      </c>
      <c r="AB44" s="67">
        <v>12</v>
      </c>
    </row>
    <row r="45" spans="2:28" ht="15.75" customHeight="1">
      <c r="B45" s="12" t="s">
        <v>49</v>
      </c>
      <c r="C45" s="61">
        <f t="shared" si="0"/>
        <v>3143</v>
      </c>
      <c r="D45" s="62">
        <f t="shared" si="1"/>
        <v>-10.862166761202502</v>
      </c>
      <c r="E45" s="63">
        <f t="shared" si="2"/>
        <v>721</v>
      </c>
      <c r="F45" s="62">
        <f t="shared" si="3"/>
        <v>-25.975359342915823</v>
      </c>
      <c r="G45" s="63">
        <f t="shared" si="4"/>
        <v>1764</v>
      </c>
      <c r="H45" s="62">
        <f t="shared" si="5"/>
        <v>26.090064331665474</v>
      </c>
      <c r="I45" s="63">
        <f t="shared" si="6"/>
        <v>3</v>
      </c>
      <c r="J45" s="62">
        <f t="shared" si="7"/>
        <v>-94</v>
      </c>
      <c r="K45" s="63">
        <f t="shared" si="8"/>
        <v>655</v>
      </c>
      <c r="L45" s="62">
        <f t="shared" si="9"/>
        <v>-40.61650045330916</v>
      </c>
      <c r="M45" s="63">
        <f t="shared" si="10"/>
        <v>402</v>
      </c>
      <c r="N45" s="62">
        <f t="shared" si="11"/>
        <v>-50</v>
      </c>
      <c r="O45" s="63">
        <f t="shared" si="12"/>
        <v>247</v>
      </c>
      <c r="P45" s="64">
        <f t="shared" si="13"/>
        <v>-12.720848056537108</v>
      </c>
      <c r="S45" s="65" t="s">
        <v>142</v>
      </c>
      <c r="T45" s="65" t="s">
        <v>98</v>
      </c>
      <c r="U45" s="65" t="s">
        <v>133</v>
      </c>
      <c r="V45" s="67">
        <v>3143</v>
      </c>
      <c r="W45" s="67">
        <v>721</v>
      </c>
      <c r="X45" s="67">
        <v>1764</v>
      </c>
      <c r="Y45" s="67">
        <v>3</v>
      </c>
      <c r="Z45" s="67">
        <v>655</v>
      </c>
      <c r="AA45" s="67">
        <v>402</v>
      </c>
      <c r="AB45" s="67">
        <v>247</v>
      </c>
    </row>
    <row r="46" spans="2:28" ht="15.75" customHeight="1">
      <c r="B46" s="12" t="s">
        <v>50</v>
      </c>
      <c r="C46" s="61">
        <f t="shared" si="0"/>
        <v>372</v>
      </c>
      <c r="D46" s="62">
        <f t="shared" si="1"/>
        <v>9.73451327433628</v>
      </c>
      <c r="E46" s="63">
        <f t="shared" si="2"/>
        <v>140</v>
      </c>
      <c r="F46" s="62">
        <f t="shared" si="3"/>
        <v>-33.33333333333334</v>
      </c>
      <c r="G46" s="63">
        <f t="shared" si="4"/>
        <v>110</v>
      </c>
      <c r="H46" s="62">
        <f t="shared" si="5"/>
        <v>8.910891089108915</v>
      </c>
      <c r="I46" s="63">
        <f t="shared" si="6"/>
        <v>4</v>
      </c>
      <c r="J46" s="62">
        <f t="shared" si="7"/>
        <v>300</v>
      </c>
      <c r="K46" s="63">
        <f t="shared" si="8"/>
        <v>118</v>
      </c>
      <c r="L46" s="62">
        <f t="shared" si="9"/>
        <v>337.037037037037</v>
      </c>
      <c r="M46" s="63">
        <f t="shared" si="10"/>
        <v>89</v>
      </c>
      <c r="N46" s="62" t="str">
        <f t="shared" si="11"/>
        <v>     -   </v>
      </c>
      <c r="O46" s="63">
        <f t="shared" si="12"/>
        <v>29</v>
      </c>
      <c r="P46" s="64">
        <f t="shared" si="13"/>
        <v>7.407407407407419</v>
      </c>
      <c r="S46" s="65" t="s">
        <v>142</v>
      </c>
      <c r="T46" s="65" t="s">
        <v>98</v>
      </c>
      <c r="U46" s="65" t="s">
        <v>134</v>
      </c>
      <c r="V46" s="67">
        <v>372</v>
      </c>
      <c r="W46" s="67">
        <v>140</v>
      </c>
      <c r="X46" s="67">
        <v>110</v>
      </c>
      <c r="Y46" s="67">
        <v>4</v>
      </c>
      <c r="Z46" s="67">
        <v>118</v>
      </c>
      <c r="AA46" s="67">
        <v>89</v>
      </c>
      <c r="AB46" s="67">
        <v>29</v>
      </c>
    </row>
    <row r="47" spans="2:28" ht="15.75" customHeight="1">
      <c r="B47" s="12" t="s">
        <v>51</v>
      </c>
      <c r="C47" s="61">
        <f t="shared" si="0"/>
        <v>598</v>
      </c>
      <c r="D47" s="62">
        <f t="shared" si="1"/>
        <v>20.08032128514057</v>
      </c>
      <c r="E47" s="63">
        <f t="shared" si="2"/>
        <v>268</v>
      </c>
      <c r="F47" s="62">
        <f t="shared" si="3"/>
        <v>18.061674008810584</v>
      </c>
      <c r="G47" s="63">
        <f t="shared" si="4"/>
        <v>217</v>
      </c>
      <c r="H47" s="62">
        <f t="shared" si="5"/>
        <v>-10.330578512396698</v>
      </c>
      <c r="I47" s="63">
        <f t="shared" si="6"/>
        <v>2</v>
      </c>
      <c r="J47" s="62">
        <f t="shared" si="7"/>
        <v>-33.33333333333334</v>
      </c>
      <c r="K47" s="63">
        <f t="shared" si="8"/>
        <v>111</v>
      </c>
      <c r="L47" s="62">
        <f t="shared" si="9"/>
        <v>326.9230769230769</v>
      </c>
      <c r="M47" s="63">
        <f t="shared" si="10"/>
        <v>94</v>
      </c>
      <c r="N47" s="62" t="str">
        <f t="shared" si="11"/>
        <v>     -   </v>
      </c>
      <c r="O47" s="63">
        <f t="shared" si="12"/>
        <v>17</v>
      </c>
      <c r="P47" s="64">
        <f t="shared" si="13"/>
        <v>-34.61538461538461</v>
      </c>
      <c r="S47" s="65" t="s">
        <v>142</v>
      </c>
      <c r="T47" s="65" t="s">
        <v>98</v>
      </c>
      <c r="U47" s="65" t="s">
        <v>135</v>
      </c>
      <c r="V47" s="67">
        <v>598</v>
      </c>
      <c r="W47" s="67">
        <v>268</v>
      </c>
      <c r="X47" s="67">
        <v>217</v>
      </c>
      <c r="Y47" s="67">
        <v>2</v>
      </c>
      <c r="Z47" s="67">
        <v>111</v>
      </c>
      <c r="AA47" s="67">
        <v>94</v>
      </c>
      <c r="AB47" s="67">
        <v>17</v>
      </c>
    </row>
    <row r="48" spans="2:28" ht="15.75" customHeight="1">
      <c r="B48" s="12" t="s">
        <v>52</v>
      </c>
      <c r="C48" s="61">
        <f t="shared" si="0"/>
        <v>1015</v>
      </c>
      <c r="D48" s="62">
        <f t="shared" si="1"/>
        <v>-6.623735050597972</v>
      </c>
      <c r="E48" s="63">
        <f t="shared" si="2"/>
        <v>359</v>
      </c>
      <c r="F48" s="62">
        <f t="shared" si="3"/>
        <v>-18.22323462414579</v>
      </c>
      <c r="G48" s="63">
        <f t="shared" si="4"/>
        <v>508</v>
      </c>
      <c r="H48" s="62">
        <f t="shared" si="5"/>
        <v>-5.046728971962622</v>
      </c>
      <c r="I48" s="63">
        <f t="shared" si="6"/>
        <v>2</v>
      </c>
      <c r="J48" s="62">
        <f t="shared" si="7"/>
        <v>0</v>
      </c>
      <c r="K48" s="63">
        <f t="shared" si="8"/>
        <v>146</v>
      </c>
      <c r="L48" s="62">
        <f t="shared" si="9"/>
        <v>31.531531531531556</v>
      </c>
      <c r="M48" s="63">
        <f t="shared" si="10"/>
        <v>66</v>
      </c>
      <c r="N48" s="62">
        <f t="shared" si="11"/>
        <v>120.00000000000003</v>
      </c>
      <c r="O48" s="63">
        <f t="shared" si="12"/>
        <v>80</v>
      </c>
      <c r="P48" s="64">
        <f t="shared" si="13"/>
        <v>-1.2345679012345698</v>
      </c>
      <c r="S48" s="65" t="s">
        <v>142</v>
      </c>
      <c r="T48" s="65" t="s">
        <v>98</v>
      </c>
      <c r="U48" s="65" t="s">
        <v>136</v>
      </c>
      <c r="V48" s="67">
        <v>1015</v>
      </c>
      <c r="W48" s="67">
        <v>359</v>
      </c>
      <c r="X48" s="67">
        <v>508</v>
      </c>
      <c r="Y48" s="67">
        <v>2</v>
      </c>
      <c r="Z48" s="67">
        <v>146</v>
      </c>
      <c r="AA48" s="67">
        <v>66</v>
      </c>
      <c r="AB48" s="67">
        <v>80</v>
      </c>
    </row>
    <row r="49" spans="2:28" ht="15.75" customHeight="1">
      <c r="B49" s="12" t="s">
        <v>53</v>
      </c>
      <c r="C49" s="61">
        <f t="shared" si="0"/>
        <v>376</v>
      </c>
      <c r="D49" s="62">
        <f t="shared" si="1"/>
        <v>-39.64686998394864</v>
      </c>
      <c r="E49" s="63">
        <f t="shared" si="2"/>
        <v>178</v>
      </c>
      <c r="F49" s="62">
        <f t="shared" si="3"/>
        <v>-35.507246376811594</v>
      </c>
      <c r="G49" s="63">
        <f t="shared" si="4"/>
        <v>149</v>
      </c>
      <c r="H49" s="62">
        <f t="shared" si="5"/>
        <v>-40.16064257028113</v>
      </c>
      <c r="I49" s="63">
        <f t="shared" si="6"/>
        <v>4</v>
      </c>
      <c r="J49" s="62">
        <f t="shared" si="7"/>
        <v>-81.81818181818181</v>
      </c>
      <c r="K49" s="63">
        <f t="shared" si="8"/>
        <v>45</v>
      </c>
      <c r="L49" s="62">
        <f t="shared" si="9"/>
        <v>-40.789473684210535</v>
      </c>
      <c r="M49" s="63">
        <f t="shared" si="10"/>
        <v>18</v>
      </c>
      <c r="N49" s="62">
        <f t="shared" si="11"/>
        <v>-64</v>
      </c>
      <c r="O49" s="63">
        <f t="shared" si="12"/>
        <v>27</v>
      </c>
      <c r="P49" s="64">
        <f t="shared" si="13"/>
        <v>3.846153846153854</v>
      </c>
      <c r="S49" s="65" t="s">
        <v>142</v>
      </c>
      <c r="T49" s="65" t="s">
        <v>98</v>
      </c>
      <c r="U49" s="65" t="s">
        <v>137</v>
      </c>
      <c r="V49" s="67">
        <v>376</v>
      </c>
      <c r="W49" s="67">
        <v>178</v>
      </c>
      <c r="X49" s="67">
        <v>149</v>
      </c>
      <c r="Y49" s="67">
        <v>4</v>
      </c>
      <c r="Z49" s="67">
        <v>45</v>
      </c>
      <c r="AA49" s="67">
        <v>18</v>
      </c>
      <c r="AB49" s="67">
        <v>27</v>
      </c>
    </row>
    <row r="50" spans="2:28" ht="15.75" customHeight="1">
      <c r="B50" s="12" t="s">
        <v>54</v>
      </c>
      <c r="C50" s="61">
        <f t="shared" si="0"/>
        <v>615</v>
      </c>
      <c r="D50" s="62">
        <f t="shared" si="1"/>
        <v>-18.109187749667115</v>
      </c>
      <c r="E50" s="63">
        <f t="shared" si="2"/>
        <v>287</v>
      </c>
      <c r="F50" s="62">
        <f t="shared" si="3"/>
        <v>-13.29305135951661</v>
      </c>
      <c r="G50" s="63">
        <f t="shared" si="4"/>
        <v>262</v>
      </c>
      <c r="H50" s="62">
        <f t="shared" si="5"/>
        <v>-13.245033112582789</v>
      </c>
      <c r="I50" s="63">
        <f t="shared" si="6"/>
        <v>7</v>
      </c>
      <c r="J50" s="62" t="str">
        <f t="shared" si="7"/>
        <v>     -   </v>
      </c>
      <c r="K50" s="63">
        <f t="shared" si="8"/>
        <v>59</v>
      </c>
      <c r="L50" s="62">
        <f t="shared" si="9"/>
        <v>-50</v>
      </c>
      <c r="M50" s="63">
        <f t="shared" si="10"/>
        <v>0</v>
      </c>
      <c r="N50" s="62" t="str">
        <f t="shared" si="11"/>
        <v>  -100.0</v>
      </c>
      <c r="O50" s="63">
        <f t="shared" si="12"/>
        <v>59</v>
      </c>
      <c r="P50" s="64">
        <f t="shared" si="13"/>
        <v>18</v>
      </c>
      <c r="S50" s="65" t="s">
        <v>142</v>
      </c>
      <c r="T50" s="65" t="s">
        <v>98</v>
      </c>
      <c r="U50" s="65" t="s">
        <v>138</v>
      </c>
      <c r="V50" s="67">
        <v>615</v>
      </c>
      <c r="W50" s="67">
        <v>287</v>
      </c>
      <c r="X50" s="67">
        <v>262</v>
      </c>
      <c r="Y50" s="67">
        <v>7</v>
      </c>
      <c r="Z50" s="67">
        <v>59</v>
      </c>
      <c r="AA50" s="67">
        <v>0</v>
      </c>
      <c r="AB50" s="67">
        <v>59</v>
      </c>
    </row>
    <row r="51" spans="2:28" ht="15.75" customHeight="1">
      <c r="B51" s="12" t="s">
        <v>55</v>
      </c>
      <c r="C51" s="61">
        <f t="shared" si="0"/>
        <v>666</v>
      </c>
      <c r="D51" s="62">
        <f t="shared" si="1"/>
        <v>3.416149068322966</v>
      </c>
      <c r="E51" s="63">
        <f t="shared" si="2"/>
        <v>300</v>
      </c>
      <c r="F51" s="62">
        <f t="shared" si="3"/>
        <v>-19.137466307277634</v>
      </c>
      <c r="G51" s="63">
        <f t="shared" si="4"/>
        <v>265</v>
      </c>
      <c r="H51" s="62">
        <f t="shared" si="5"/>
        <v>28.640776699029146</v>
      </c>
      <c r="I51" s="63">
        <f t="shared" si="6"/>
        <v>2</v>
      </c>
      <c r="J51" s="62">
        <f t="shared" si="7"/>
        <v>-87.5</v>
      </c>
      <c r="K51" s="63">
        <f t="shared" si="8"/>
        <v>99</v>
      </c>
      <c r="L51" s="62">
        <f t="shared" si="9"/>
        <v>94.11764705882354</v>
      </c>
      <c r="M51" s="63">
        <f t="shared" si="10"/>
        <v>55</v>
      </c>
      <c r="N51" s="62" t="str">
        <f t="shared" si="11"/>
        <v>     -   </v>
      </c>
      <c r="O51" s="63">
        <f t="shared" si="12"/>
        <v>44</v>
      </c>
      <c r="P51" s="64">
        <f t="shared" si="13"/>
        <v>-13.725490196078425</v>
      </c>
      <c r="S51" s="65" t="s">
        <v>142</v>
      </c>
      <c r="T51" s="65" t="s">
        <v>98</v>
      </c>
      <c r="U51" s="65" t="s">
        <v>139</v>
      </c>
      <c r="V51" s="67">
        <v>666</v>
      </c>
      <c r="W51" s="67">
        <v>300</v>
      </c>
      <c r="X51" s="67">
        <v>265</v>
      </c>
      <c r="Y51" s="67">
        <v>2</v>
      </c>
      <c r="Z51" s="67">
        <v>99</v>
      </c>
      <c r="AA51" s="67">
        <v>55</v>
      </c>
      <c r="AB51" s="67">
        <v>44</v>
      </c>
    </row>
    <row r="52" spans="2:28" ht="15.75" customHeight="1" thickBot="1">
      <c r="B52" s="12" t="s">
        <v>56</v>
      </c>
      <c r="C52" s="68">
        <f t="shared" si="0"/>
        <v>1116</v>
      </c>
      <c r="D52" s="69">
        <f t="shared" si="1"/>
        <v>24.972004479283314</v>
      </c>
      <c r="E52" s="70">
        <f t="shared" si="2"/>
        <v>270</v>
      </c>
      <c r="F52" s="69">
        <f t="shared" si="3"/>
        <v>10.655737704918039</v>
      </c>
      <c r="G52" s="70">
        <f t="shared" si="4"/>
        <v>834</v>
      </c>
      <c r="H52" s="69">
        <f t="shared" si="5"/>
        <v>65.80516898608352</v>
      </c>
      <c r="I52" s="70">
        <f t="shared" si="6"/>
        <v>0</v>
      </c>
      <c r="J52" s="69" t="str">
        <f t="shared" si="7"/>
        <v>0.0</v>
      </c>
      <c r="K52" s="70">
        <f t="shared" si="8"/>
        <v>12</v>
      </c>
      <c r="L52" s="69">
        <f t="shared" si="9"/>
        <v>-91.78082191780823</v>
      </c>
      <c r="M52" s="70">
        <f t="shared" si="10"/>
        <v>0</v>
      </c>
      <c r="N52" s="69" t="str">
        <f t="shared" si="11"/>
        <v>  -100.0</v>
      </c>
      <c r="O52" s="70">
        <f t="shared" si="12"/>
        <v>12</v>
      </c>
      <c r="P52" s="71">
        <f t="shared" si="13"/>
        <v>-40</v>
      </c>
      <c r="S52" s="65" t="s">
        <v>142</v>
      </c>
      <c r="T52" s="65" t="s">
        <v>98</v>
      </c>
      <c r="U52" s="65" t="s">
        <v>140</v>
      </c>
      <c r="V52" s="67">
        <v>1116</v>
      </c>
      <c r="W52" s="67">
        <v>270</v>
      </c>
      <c r="X52" s="67">
        <v>834</v>
      </c>
      <c r="Y52" s="67">
        <v>0</v>
      </c>
      <c r="Z52" s="67">
        <v>12</v>
      </c>
      <c r="AA52" s="67">
        <v>0</v>
      </c>
      <c r="AB52" s="67">
        <v>12</v>
      </c>
    </row>
    <row r="53" spans="2:28" ht="15.75" customHeight="1" thickBot="1" thickTop="1">
      <c r="B53" s="13" t="s">
        <v>57</v>
      </c>
      <c r="C53" s="72">
        <f>SUM($V6:$V52)</f>
        <v>67791</v>
      </c>
      <c r="D53" s="73">
        <f>SUM(V6:V52)/SUM(V53:V99)*100-100</f>
        <v>-14.996677157653195</v>
      </c>
      <c r="E53" s="74">
        <f>SUM($W6:$W52)</f>
        <v>22288</v>
      </c>
      <c r="F53" s="73">
        <f>SUM($W6:$W52)/SUM($W53:$W99)*100-100</f>
        <v>-22.88422946508892</v>
      </c>
      <c r="G53" s="74">
        <f>SUM($X6:$X52)</f>
        <v>27434</v>
      </c>
      <c r="H53" s="73">
        <f>SUM($X6:X52)/SUM($X53:$X99)*100-100</f>
        <v>3.0810851431577504</v>
      </c>
      <c r="I53" s="74">
        <f>SUM($Y6:$Y52)</f>
        <v>632</v>
      </c>
      <c r="J53" s="73">
        <f>SUM($Y6:$Y52)/SUM($Y53:$Y99)*100-100</f>
        <v>95.06172839506172</v>
      </c>
      <c r="K53" s="74">
        <f>SUM($Z6:$Z52)</f>
        <v>17437</v>
      </c>
      <c r="L53" s="73">
        <f>SUM($Z6:$Z52)/SUM($Z53:$Z99)*100-100</f>
        <v>-27.075404625486172</v>
      </c>
      <c r="M53" s="74">
        <f>SUM($AA6:$AA52)</f>
        <v>7307</v>
      </c>
      <c r="N53" s="73">
        <f>SUM($AA6:$AA52)/SUM($AA53:$AA99)*100-100</f>
        <v>-43.32583572481191</v>
      </c>
      <c r="O53" s="74">
        <f>SUM($AB6:$AB52)</f>
        <v>10026</v>
      </c>
      <c r="P53" s="75">
        <f>SUM($AB6:$AB52)/SUM($AB53:$AB99)*100-100</f>
        <v>-7.857733664185275</v>
      </c>
      <c r="R53" s="1" t="s">
        <v>141</v>
      </c>
      <c r="S53" s="65" t="s">
        <v>143</v>
      </c>
      <c r="T53" s="65" t="s">
        <v>98</v>
      </c>
      <c r="U53" s="65" t="s">
        <v>95</v>
      </c>
      <c r="V53" s="67">
        <v>2878</v>
      </c>
      <c r="W53" s="67">
        <v>1312</v>
      </c>
      <c r="X53" s="67">
        <v>1291</v>
      </c>
      <c r="Y53" s="67">
        <v>16</v>
      </c>
      <c r="Z53" s="67">
        <v>259</v>
      </c>
      <c r="AA53" s="67">
        <v>102</v>
      </c>
      <c r="AB53" s="67">
        <v>157</v>
      </c>
    </row>
    <row r="54" spans="2:28" ht="15.75" customHeight="1">
      <c r="B54" s="14" t="s">
        <v>10</v>
      </c>
      <c r="C54" s="63">
        <f>$V6</f>
        <v>2559</v>
      </c>
      <c r="D54" s="62">
        <f>$V6/$V53*100-100</f>
        <v>-11.084086170952048</v>
      </c>
      <c r="E54" s="63">
        <f>$W6</f>
        <v>923</v>
      </c>
      <c r="F54" s="62">
        <f>$W6/$W53*100-100</f>
        <v>-29.649390243902445</v>
      </c>
      <c r="G54" s="63">
        <f>$X6</f>
        <v>1373</v>
      </c>
      <c r="H54" s="62">
        <f>$X6/$X53*100-100</f>
        <v>6.351665375677769</v>
      </c>
      <c r="I54" s="63">
        <f>$Y6</f>
        <v>54</v>
      </c>
      <c r="J54" s="62">
        <f>$Y6/$Y53*100-100</f>
        <v>237.5</v>
      </c>
      <c r="K54" s="63">
        <f>$Z6</f>
        <v>209</v>
      </c>
      <c r="L54" s="62">
        <f>$Z6/$Z53*100-100</f>
        <v>-19.3050193050193</v>
      </c>
      <c r="M54" s="63">
        <f>$AA6</f>
        <v>82</v>
      </c>
      <c r="N54" s="62">
        <f>$AA6/$AA53*100-100</f>
        <v>-19.607843137254903</v>
      </c>
      <c r="O54" s="63">
        <f>$AB6</f>
        <v>127</v>
      </c>
      <c r="P54" s="64">
        <f>$AB6/$AB53*100-100</f>
        <v>-19.10828025477707</v>
      </c>
      <c r="S54" s="65" t="s">
        <v>143</v>
      </c>
      <c r="T54" s="65" t="s">
        <v>98</v>
      </c>
      <c r="U54" s="65" t="s">
        <v>96</v>
      </c>
      <c r="V54" s="67">
        <v>618</v>
      </c>
      <c r="W54" s="67">
        <v>436</v>
      </c>
      <c r="X54" s="67">
        <v>151</v>
      </c>
      <c r="Y54" s="67">
        <v>1</v>
      </c>
      <c r="Z54" s="67">
        <v>30</v>
      </c>
      <c r="AA54" s="67">
        <v>0</v>
      </c>
      <c r="AB54" s="67">
        <v>30</v>
      </c>
    </row>
    <row r="55" spans="2:28" ht="15.75" customHeight="1">
      <c r="B55" s="14" t="s">
        <v>58</v>
      </c>
      <c r="C55" s="63">
        <f>SUM($V7:$V12)</f>
        <v>5134</v>
      </c>
      <c r="D55" s="62">
        <f>SUM($V7:V12)/SUM($V54:$V59)*100-100</f>
        <v>-2.041595115435996</v>
      </c>
      <c r="E55" s="63">
        <f>SUM($W7:$W12)</f>
        <v>2497</v>
      </c>
      <c r="F55" s="62">
        <f>SUM($W7:W12)/SUM($W54:$W59)*100-100</f>
        <v>-17.69940672379697</v>
      </c>
      <c r="G55" s="63">
        <f>SUM($X7:$X12)</f>
        <v>1934</v>
      </c>
      <c r="H55" s="62">
        <f>SUM($X7:X12)/SUM($X54:$X59)*100-100</f>
        <v>26.405228758169926</v>
      </c>
      <c r="I55" s="63">
        <f>SUM($Y7:$Y12)</f>
        <v>41</v>
      </c>
      <c r="J55" s="62">
        <f>SUM($Y7:Y12)/SUM($Y54:$Y59)*100-100</f>
        <v>86.36363636363635</v>
      </c>
      <c r="K55" s="63">
        <f>SUM($Z7:$Z12)</f>
        <v>662</v>
      </c>
      <c r="L55" s="62">
        <f>SUM($Z7:Z12)/SUM($Z54:$Z59)*100-100</f>
        <v>1.0687022900763452</v>
      </c>
      <c r="M55" s="63">
        <f>SUM($AA7:$AA12)</f>
        <v>266</v>
      </c>
      <c r="N55" s="62">
        <f>SUM($AA7:AA12)/SUM($AA54:$AA59)*100-100</f>
        <v>-12.21122112211222</v>
      </c>
      <c r="O55" s="63">
        <f>SUM($AB7:$AB12)</f>
        <v>391</v>
      </c>
      <c r="P55" s="64">
        <f>SUM($AB7:AB12)/SUM($AB54:$AB59)*100-100</f>
        <v>11.079545454545453</v>
      </c>
      <c r="S55" s="65" t="s">
        <v>143</v>
      </c>
      <c r="T55" s="65" t="s">
        <v>98</v>
      </c>
      <c r="U55" s="65" t="s">
        <v>94</v>
      </c>
      <c r="V55" s="67">
        <v>683</v>
      </c>
      <c r="W55" s="67">
        <v>474</v>
      </c>
      <c r="X55" s="67">
        <v>157</v>
      </c>
      <c r="Y55" s="67">
        <v>2</v>
      </c>
      <c r="Z55" s="67">
        <v>50</v>
      </c>
      <c r="AA55" s="67">
        <v>0</v>
      </c>
      <c r="AB55" s="67">
        <v>50</v>
      </c>
    </row>
    <row r="56" spans="2:28" ht="15.75" customHeight="1">
      <c r="B56" s="14" t="s">
        <v>59</v>
      </c>
      <c r="C56" s="63">
        <f>SUM($V13:$V19)+SUM($V24:$V25)</f>
        <v>27721</v>
      </c>
      <c r="D56" s="62">
        <f>(SUM($V13:$V19)+SUM($V24:$V25))/(SUM($V60:$V66)+SUM($V71:$V72))*100-100</f>
        <v>-19.672558678643867</v>
      </c>
      <c r="E56" s="63">
        <f>SUM($W13:$W19)+SUM($W24:$W25)</f>
        <v>7018</v>
      </c>
      <c r="F56" s="62">
        <f>(SUM($W13:$W19)+SUM($W24:$W25))/(SUM($W60:$W66)+SUM($W71:$W72))*100-100</f>
        <v>-23.317307692307693</v>
      </c>
      <c r="G56" s="63">
        <f>SUM($X13:$X19)+SUM($X24:$X25)</f>
        <v>11356</v>
      </c>
      <c r="H56" s="62">
        <f>(SUM($X13:$X19)+SUM($X24:$X25))/(SUM($X60:$X66)+SUM($X71:$X72))*100-100</f>
        <v>4.1357175607519565</v>
      </c>
      <c r="I56" s="63">
        <f>SUM($Y13:$Y19)+SUM($Y24:$Y25)</f>
        <v>183</v>
      </c>
      <c r="J56" s="62">
        <f>(SUM($Y13:$Y19)+SUM($Y24:$Y25))/(SUM($Y60:$Y66)+SUM($Y71:$Y72))*100-100</f>
        <v>273.46938775510205</v>
      </c>
      <c r="K56" s="63">
        <f>SUM($Z13:$Z19)+SUM($Z24:$Z25)</f>
        <v>9164</v>
      </c>
      <c r="L56" s="62">
        <f>(SUM($Z13:$Z19)+SUM($Z24:$Z25))/(SUM($Z60:$Z66)+SUM($Z71:$Z72))*100-100</f>
        <v>-36.37878367120244</v>
      </c>
      <c r="M56" s="63">
        <f>SUM($AA13:$AA19)+SUM($AA24:$AA25)</f>
        <v>3812</v>
      </c>
      <c r="N56" s="62">
        <f>(SUM($AA13:$AA19)+SUM($AA24:$AA25))/(SUM($AA60:$AA66)+SUM($AA71:$AA72))*100-100</f>
        <v>-55.7361820715281</v>
      </c>
      <c r="O56" s="63">
        <f>SUM($AB13:$AB19)+SUM($AB24:$AB25)</f>
        <v>5265</v>
      </c>
      <c r="P56" s="64">
        <f>(SUM($AB13:$AB19)+SUM($AB24:$AB25))/(SUM($AB60:$AB66)+SUM($AB71:$AB72))*100-100</f>
        <v>-7.7933450087565745</v>
      </c>
      <c r="S56" s="65" t="s">
        <v>143</v>
      </c>
      <c r="T56" s="65" t="s">
        <v>98</v>
      </c>
      <c r="U56" s="65" t="s">
        <v>97</v>
      </c>
      <c r="V56" s="67">
        <v>2004</v>
      </c>
      <c r="W56" s="67">
        <v>830</v>
      </c>
      <c r="X56" s="67">
        <v>677</v>
      </c>
      <c r="Y56" s="67">
        <v>5</v>
      </c>
      <c r="Z56" s="67">
        <v>492</v>
      </c>
      <c r="AA56" s="67">
        <v>303</v>
      </c>
      <c r="AB56" s="67">
        <v>189</v>
      </c>
    </row>
    <row r="57" spans="2:28" ht="15.75" customHeight="1">
      <c r="B57" s="14" t="s">
        <v>60</v>
      </c>
      <c r="C57" s="63">
        <f>SUM($V20:$V23)</f>
        <v>2189</v>
      </c>
      <c r="D57" s="62">
        <f>SUM(V20:$V23)/SUM($V67:$V70)*100-100</f>
        <v>-13.409810126582272</v>
      </c>
      <c r="E57" s="63">
        <f>SUM($W20:$W23)</f>
        <v>1337</v>
      </c>
      <c r="F57" s="62">
        <f>SUM($W20:W23)/SUM($W67:$W70)*100-100</f>
        <v>-26.376651982378846</v>
      </c>
      <c r="G57" s="63">
        <f>SUM($X20:$X23)</f>
        <v>638</v>
      </c>
      <c r="H57" s="62">
        <f>SUM($X20:X23)/SUM($X67:$X70)*100-100</f>
        <v>18.808193668528858</v>
      </c>
      <c r="I57" s="63">
        <f>SUM($Y20:$Y23)</f>
        <v>4</v>
      </c>
      <c r="J57" s="62">
        <f>SUM($Y20:Y23)/SUM($Y67:$Y70)*100-100</f>
        <v>33.333333333333314</v>
      </c>
      <c r="K57" s="63">
        <f>SUM($Z20:$Z23)</f>
        <v>210</v>
      </c>
      <c r="L57" s="62">
        <f>SUM($Z20:Z23)/SUM($Z67:$Z70)*100-100</f>
        <v>22.093023255813947</v>
      </c>
      <c r="M57" s="63">
        <f>SUM($AA20:$AA23)</f>
        <v>84</v>
      </c>
      <c r="N57" s="62">
        <f>SUM($AA20:AA23)/SUM($AA67:$AA70)*100-100</f>
        <v>162.5</v>
      </c>
      <c r="O57" s="63">
        <f>SUM($AB20:$AB23)</f>
        <v>126</v>
      </c>
      <c r="P57" s="64">
        <f>SUM($AB20:AB23)/SUM($AB67:$AB70)*100-100</f>
        <v>-7.35294117647058</v>
      </c>
      <c r="S57" s="65" t="s">
        <v>143</v>
      </c>
      <c r="T57" s="65" t="s">
        <v>98</v>
      </c>
      <c r="U57" s="65" t="s">
        <v>98</v>
      </c>
      <c r="V57" s="67">
        <v>421</v>
      </c>
      <c r="W57" s="67">
        <v>344</v>
      </c>
      <c r="X57" s="67">
        <v>46</v>
      </c>
      <c r="Y57" s="67">
        <v>3</v>
      </c>
      <c r="Z57" s="67">
        <v>28</v>
      </c>
      <c r="AA57" s="67">
        <v>0</v>
      </c>
      <c r="AB57" s="67">
        <v>28</v>
      </c>
    </row>
    <row r="58" spans="2:28" ht="15.75" customHeight="1">
      <c r="B58" s="14" t="s">
        <v>61</v>
      </c>
      <c r="C58" s="63">
        <f>SUM($V26:$V29)</f>
        <v>7972</v>
      </c>
      <c r="D58" s="62">
        <f>SUM($V26:$V29)/SUM($V73:$V76)*100-100</f>
        <v>-4.629740399569329</v>
      </c>
      <c r="E58" s="63">
        <f>SUM($W26:$W29)</f>
        <v>3354</v>
      </c>
      <c r="F58" s="62">
        <f>SUM($W26:$W29)/SUM($W73:$W76)*100-100</f>
        <v>-23.599088838268784</v>
      </c>
      <c r="G58" s="63">
        <f>SUM($X26:$X29)</f>
        <v>2666</v>
      </c>
      <c r="H58" s="62">
        <f>SUM($X26:$X29)/SUM($X73:$X76)*100-100</f>
        <v>18.278615794143732</v>
      </c>
      <c r="I58" s="63">
        <f>SUM($Y26:$Y29)</f>
        <v>149</v>
      </c>
      <c r="J58" s="62">
        <f>SUM($Y26:$Y29)/SUM($Y73:$Y76)*100-100</f>
        <v>473.0769230769231</v>
      </c>
      <c r="K58" s="63">
        <f>SUM($Z26:$Z29)</f>
        <v>1803</v>
      </c>
      <c r="L58" s="62">
        <f>SUM($Z26:$Z29)/SUM($Z73:$Z76)*100-100</f>
        <v>6.749555950266426</v>
      </c>
      <c r="M58" s="63">
        <f>SUM($AA26:$AA29)</f>
        <v>479</v>
      </c>
      <c r="N58" s="62">
        <f>SUM($AA26:$AA29)/SUM($AA73:$AA76)*100-100</f>
        <v>24.73958333333333</v>
      </c>
      <c r="O58" s="63">
        <f>SUM($AB26:$AB29)</f>
        <v>1324</v>
      </c>
      <c r="P58" s="64">
        <f>SUM($AB26:$AB29)/SUM($AB73:$AB76)*100-100</f>
        <v>1.4559386973180182</v>
      </c>
      <c r="S58" s="65" t="s">
        <v>143</v>
      </c>
      <c r="T58" s="65" t="s">
        <v>98</v>
      </c>
      <c r="U58" s="65" t="s">
        <v>99</v>
      </c>
      <c r="V58" s="67">
        <v>532</v>
      </c>
      <c r="W58" s="67">
        <v>372</v>
      </c>
      <c r="X58" s="67">
        <v>128</v>
      </c>
      <c r="Y58" s="67">
        <v>2</v>
      </c>
      <c r="Z58" s="67">
        <v>30</v>
      </c>
      <c r="AA58" s="67">
        <v>0</v>
      </c>
      <c r="AB58" s="67">
        <v>30</v>
      </c>
    </row>
    <row r="59" spans="2:28" ht="15.75" customHeight="1">
      <c r="B59" s="14" t="s">
        <v>62</v>
      </c>
      <c r="C59" s="63">
        <f>SUM($V30:$V35)</f>
        <v>10095</v>
      </c>
      <c r="D59" s="62">
        <f>SUM($V30:$V35)/SUM($V77:$V82)*100-100</f>
        <v>-18.608401193259695</v>
      </c>
      <c r="E59" s="63">
        <f>SUM($W30:$W35)</f>
        <v>2557</v>
      </c>
      <c r="F59" s="62">
        <f>SUM($W30:$W35)/SUM($W77:$W82)*100-100</f>
        <v>-25.841067285382834</v>
      </c>
      <c r="G59" s="63">
        <f>SUM($X30:$X35)</f>
        <v>3854</v>
      </c>
      <c r="H59" s="62">
        <f>SUM($X30:$X35)/SUM($X77:$X82)*100-100</f>
        <v>-19.01660012607691</v>
      </c>
      <c r="I59" s="63">
        <f>SUM($Y30:$Y35)</f>
        <v>173</v>
      </c>
      <c r="J59" s="62">
        <f>SUM($Y30:$Y35)/SUM($Y77:$Y82)*100-100</f>
        <v>239.21568627450978</v>
      </c>
      <c r="K59" s="63">
        <f>SUM($Z30:$Z35)</f>
        <v>3511</v>
      </c>
      <c r="L59" s="62">
        <f>SUM($Z30:$Z35)/SUM($Z77:$Z82)*100-100</f>
        <v>-15.29553679131483</v>
      </c>
      <c r="M59" s="63">
        <f>SUM($AA30:$AA35)</f>
        <v>1632</v>
      </c>
      <c r="N59" s="62">
        <f>SUM($AA30:$AA35)/SUM($AA77:$AA82)*100-100</f>
        <v>-14.285714285714292</v>
      </c>
      <c r="O59" s="63">
        <f>SUM($AB30:$AB35)</f>
        <v>1873</v>
      </c>
      <c r="P59" s="64">
        <f>SUM($AB30:$AB35)/SUM($AB77:$AB82)*100-100</f>
        <v>-15.478339350180505</v>
      </c>
      <c r="S59" s="65" t="s">
        <v>143</v>
      </c>
      <c r="T59" s="65" t="s">
        <v>98</v>
      </c>
      <c r="U59" s="65" t="s">
        <v>100</v>
      </c>
      <c r="V59" s="67">
        <v>983</v>
      </c>
      <c r="W59" s="67">
        <v>578</v>
      </c>
      <c r="X59" s="67">
        <v>371</v>
      </c>
      <c r="Y59" s="67">
        <v>9</v>
      </c>
      <c r="Z59" s="67">
        <v>25</v>
      </c>
      <c r="AA59" s="67">
        <v>0</v>
      </c>
      <c r="AB59" s="67">
        <v>25</v>
      </c>
    </row>
    <row r="60" spans="2:28" ht="15.75" customHeight="1">
      <c r="B60" s="14" t="s">
        <v>63</v>
      </c>
      <c r="C60" s="63">
        <f>SUM($V36:$V40)</f>
        <v>2784</v>
      </c>
      <c r="D60" s="62">
        <f>SUM($V36:$V40)/SUM($V83:$V87)*100-100</f>
        <v>-24.858299595141702</v>
      </c>
      <c r="E60" s="63">
        <f>SUM($W36:$W40)</f>
        <v>1351</v>
      </c>
      <c r="F60" s="62">
        <f>SUM($W36:$W40)/SUM($W83:$W87)*100-100</f>
        <v>-19.535437760571767</v>
      </c>
      <c r="G60" s="63">
        <f>SUM($X36:$X40)</f>
        <v>1014</v>
      </c>
      <c r="H60" s="62">
        <f>SUM($X36:$X40)/SUM($X83:$X87)*100-100</f>
        <v>-24.384787472035796</v>
      </c>
      <c r="I60" s="63">
        <f>SUM($Y36:$Y40)</f>
        <v>2</v>
      </c>
      <c r="J60" s="62">
        <f>SUM($Y36:$Y40)/SUM($Y83:$Y87)*100-100</f>
        <v>-93.93939393939394</v>
      </c>
      <c r="K60" s="63">
        <f>SUM($Z36:$Z40)</f>
        <v>417</v>
      </c>
      <c r="L60" s="62">
        <f>SUM($Z36:$Z40)/SUM($Z83:$Z87)*100-100</f>
        <v>-36.04294478527608</v>
      </c>
      <c r="M60" s="63">
        <f>SUM($AA36:$AA40)</f>
        <v>92</v>
      </c>
      <c r="N60" s="62">
        <f>SUM($AA36:$AA40)/SUM($AA83:$AA87)*100-100</f>
        <v>-72.20543806646526</v>
      </c>
      <c r="O60" s="63">
        <f>SUM($AB36:$AB40)</f>
        <v>325</v>
      </c>
      <c r="P60" s="64">
        <f>SUM($AB36:$AB40)/SUM($AB83:$AB87)*100-100</f>
        <v>1.2461059190031136</v>
      </c>
      <c r="S60" s="65" t="s">
        <v>143</v>
      </c>
      <c r="T60" s="65" t="s">
        <v>98</v>
      </c>
      <c r="U60" s="65" t="s">
        <v>101</v>
      </c>
      <c r="V60" s="67">
        <v>1710</v>
      </c>
      <c r="W60" s="67">
        <v>1023</v>
      </c>
      <c r="X60" s="67">
        <v>524</v>
      </c>
      <c r="Y60" s="67">
        <v>2</v>
      </c>
      <c r="Z60" s="67">
        <v>161</v>
      </c>
      <c r="AA60" s="67">
        <v>0</v>
      </c>
      <c r="AB60" s="67">
        <v>161</v>
      </c>
    </row>
    <row r="61" spans="2:28" ht="15.75" customHeight="1">
      <c r="B61" s="14" t="s">
        <v>64</v>
      </c>
      <c r="C61" s="63">
        <f>SUM($V41:$V44)</f>
        <v>1436</v>
      </c>
      <c r="D61" s="62">
        <f>SUM($V41:$V44)/SUM($V88:$V91)*100-100</f>
        <v>-18.68629671574179</v>
      </c>
      <c r="E61" s="63">
        <f>SUM($W41:$W44)</f>
        <v>728</v>
      </c>
      <c r="F61" s="62">
        <f>SUM($W41:$W44)/SUM($W88:$W91)*100-100</f>
        <v>-27.127127127127125</v>
      </c>
      <c r="G61" s="63">
        <f>SUM($X41:$X44)</f>
        <v>490</v>
      </c>
      <c r="H61" s="62">
        <f>SUM($X41:$X44)/SUM($X88:$X91)*100-100</f>
        <v>6.521739130434796</v>
      </c>
      <c r="I61" s="63">
        <f>SUM($Y41:$Y44)</f>
        <v>2</v>
      </c>
      <c r="J61" s="62">
        <f>SUM($Y41:$Y44)/SUM($Y88:$Y91)*100-100</f>
        <v>-93.33333333333333</v>
      </c>
      <c r="K61" s="63">
        <f>SUM($Z41:$Z44)</f>
        <v>216</v>
      </c>
      <c r="L61" s="62">
        <f>SUM($Z41:$Z44)/SUM($Z88:$Z91)*100-100</f>
        <v>-22.021660649819495</v>
      </c>
      <c r="M61" s="63">
        <f>SUM($AA41:$AA44)</f>
        <v>136</v>
      </c>
      <c r="N61" s="62">
        <f>SUM($AA41:$AA44)/SUM($AA88:$AA91)*100-100</f>
        <v>-13.375796178343947</v>
      </c>
      <c r="O61" s="63">
        <f>SUM($AB41:$AB44)</f>
        <v>80</v>
      </c>
      <c r="P61" s="64">
        <f>SUM($AB41:$AB44)/SUM($AB88:$AB91)*100-100</f>
        <v>-33.33333333333334</v>
      </c>
      <c r="S61" s="65" t="s">
        <v>143</v>
      </c>
      <c r="T61" s="65" t="s">
        <v>98</v>
      </c>
      <c r="U61" s="65" t="s">
        <v>102</v>
      </c>
      <c r="V61" s="67">
        <v>1091</v>
      </c>
      <c r="W61" s="67">
        <v>681</v>
      </c>
      <c r="X61" s="67">
        <v>237</v>
      </c>
      <c r="Y61" s="67">
        <v>0</v>
      </c>
      <c r="Z61" s="67">
        <v>173</v>
      </c>
      <c r="AA61" s="67">
        <v>0</v>
      </c>
      <c r="AB61" s="67">
        <v>173</v>
      </c>
    </row>
    <row r="62" spans="2:28" ht="15.75" customHeight="1">
      <c r="B62" s="14" t="s">
        <v>65</v>
      </c>
      <c r="C62" s="63">
        <f>SUM($V45:$V51)</f>
        <v>6785</v>
      </c>
      <c r="D62" s="62">
        <f>SUM($V45:$V51)/SUM($V92:$V98)*100-100</f>
        <v>-9.14568826995179</v>
      </c>
      <c r="E62" s="63">
        <f>SUM($W45:$W51)</f>
        <v>2253</v>
      </c>
      <c r="F62" s="62">
        <f>SUM($W45:$W51)/SUM($W92:$W98)*100-100</f>
        <v>-20.332390381895337</v>
      </c>
      <c r="G62" s="63">
        <f>SUM($X45:$X51)</f>
        <v>3275</v>
      </c>
      <c r="H62" s="62">
        <f>SUM($X45:$X51)/SUM($X92:$X98)*100-100</f>
        <v>7.94330916282135</v>
      </c>
      <c r="I62" s="63">
        <f>SUM($Y45:$Y51)</f>
        <v>24</v>
      </c>
      <c r="J62" s="62">
        <f>SUM($Y45:$Y51)/SUM($Y92:$Y98)*100-100</f>
        <v>-74.46808510638297</v>
      </c>
      <c r="K62" s="63">
        <f>SUM($Z45:$Z51)</f>
        <v>1233</v>
      </c>
      <c r="L62" s="62">
        <f>SUM($Z45:$Z51)/SUM($Z92:$Z98)*100-100</f>
        <v>-18.45238095238095</v>
      </c>
      <c r="M62" s="63">
        <f>SUM($AA45:$AA51)</f>
        <v>724</v>
      </c>
      <c r="N62" s="62">
        <f>SUM($AA45:$AA51)/SUM($AA92:$AA98)*100-100</f>
        <v>-23.94957983193278</v>
      </c>
      <c r="O62" s="63">
        <f>SUM($AB45:$AB51)</f>
        <v>503</v>
      </c>
      <c r="P62" s="64">
        <f>SUM($AB45:$AB51)/SUM($AB92:$AB98)*100-100</f>
        <v>-7.536764705882348</v>
      </c>
      <c r="S62" s="65" t="s">
        <v>143</v>
      </c>
      <c r="T62" s="65" t="s">
        <v>98</v>
      </c>
      <c r="U62" s="65" t="s">
        <v>103</v>
      </c>
      <c r="V62" s="67">
        <v>1067</v>
      </c>
      <c r="W62" s="67">
        <v>680</v>
      </c>
      <c r="X62" s="67">
        <v>244</v>
      </c>
      <c r="Y62" s="67">
        <v>1</v>
      </c>
      <c r="Z62" s="67">
        <v>142</v>
      </c>
      <c r="AA62" s="67">
        <v>0</v>
      </c>
      <c r="AB62" s="67">
        <v>142</v>
      </c>
    </row>
    <row r="63" spans="2:28" ht="15.75" customHeight="1" thickBot="1">
      <c r="B63" s="15" t="s">
        <v>56</v>
      </c>
      <c r="C63" s="74">
        <f>$V52</f>
        <v>1116</v>
      </c>
      <c r="D63" s="73">
        <f>$V52/$V99*100-100</f>
        <v>24.972004479283314</v>
      </c>
      <c r="E63" s="74">
        <f>$W52</f>
        <v>270</v>
      </c>
      <c r="F63" s="73">
        <f>$W52/$W99*100-100</f>
        <v>10.655737704918039</v>
      </c>
      <c r="G63" s="74">
        <f>$X52</f>
        <v>834</v>
      </c>
      <c r="H63" s="73">
        <f>$X52/$X99*100-100</f>
        <v>65.80516898608352</v>
      </c>
      <c r="I63" s="74">
        <f>$Y52</f>
        <v>0</v>
      </c>
      <c r="J63" s="73" t="e">
        <f>$Y52/$Y99*100-100</f>
        <v>#DIV/0!</v>
      </c>
      <c r="K63" s="74">
        <f>$Z52</f>
        <v>12</v>
      </c>
      <c r="L63" s="73">
        <f>$Z52/$Z99*100-100</f>
        <v>-91.78082191780823</v>
      </c>
      <c r="M63" s="74">
        <f>$AA52</f>
        <v>0</v>
      </c>
      <c r="N63" s="73">
        <f>$AA52/$AA99*100-100</f>
        <v>-100</v>
      </c>
      <c r="O63" s="74">
        <f>$AB52</f>
        <v>12</v>
      </c>
      <c r="P63" s="75">
        <f>$AB52/$AB99*100-100</f>
        <v>-40</v>
      </c>
      <c r="S63" s="65" t="s">
        <v>143</v>
      </c>
      <c r="T63" s="65" t="s">
        <v>98</v>
      </c>
      <c r="U63" s="65" t="s">
        <v>104</v>
      </c>
      <c r="V63" s="67">
        <v>4565</v>
      </c>
      <c r="W63" s="67">
        <v>1443</v>
      </c>
      <c r="X63" s="67">
        <v>1259</v>
      </c>
      <c r="Y63" s="67">
        <v>0</v>
      </c>
      <c r="Z63" s="67">
        <v>1863</v>
      </c>
      <c r="AA63" s="67">
        <v>759</v>
      </c>
      <c r="AB63" s="67">
        <v>1104</v>
      </c>
    </row>
    <row r="64" spans="2:28" ht="15.75" customHeight="1">
      <c r="B64" s="14" t="s">
        <v>66</v>
      </c>
      <c r="C64" s="63">
        <f>SUM($V16:$V19)</f>
        <v>23068</v>
      </c>
      <c r="D64" s="62">
        <f>SUM($V16:$V19)/SUM($V63:$V66)*100-100</f>
        <v>-20.80200501253134</v>
      </c>
      <c r="E64" s="63">
        <f>SUM($W16:$W19)</f>
        <v>4494</v>
      </c>
      <c r="F64" s="62">
        <f>SUM($W16:$W19)/SUM($W63:$W66)*100-100</f>
        <v>-21.392338639146402</v>
      </c>
      <c r="G64" s="63">
        <f>SUM($X16:$X19)</f>
        <v>10013</v>
      </c>
      <c r="H64" s="62">
        <f>SUM($X16:$X19)/SUM($X63:$X66)*100-100</f>
        <v>4.291219664618268</v>
      </c>
      <c r="I64" s="63">
        <f>SUM($Y16:$Y19)</f>
        <v>74</v>
      </c>
      <c r="J64" s="62">
        <f>SUM($Y16:$Y19)/SUM($Y63:$Y66)*100-100</f>
        <v>124.24242424242422</v>
      </c>
      <c r="K64" s="63">
        <f>SUM($Z16:$Z19)</f>
        <v>8487</v>
      </c>
      <c r="L64" s="62">
        <f>SUM($Z16:$Z19)/SUM($Z63:$Z66)*100-100</f>
        <v>-38.39285714285714</v>
      </c>
      <c r="M64" s="63">
        <f>SUM($AA16:$AA19)</f>
        <v>3742</v>
      </c>
      <c r="N64" s="62">
        <f>SUM($AA16:$AA19)/SUM($AA63:$AA66)*100-100</f>
        <v>-56.24415341440599</v>
      </c>
      <c r="O64" s="63">
        <f>SUM($AB16:$AB19)</f>
        <v>4658</v>
      </c>
      <c r="P64" s="64">
        <f>SUM($AB16:$AB19)/SUM($AB63:$AB66)*100-100</f>
        <v>-9.41267989109295</v>
      </c>
      <c r="S64" s="65" t="s">
        <v>143</v>
      </c>
      <c r="T64" s="65" t="s">
        <v>98</v>
      </c>
      <c r="U64" s="65" t="s">
        <v>105</v>
      </c>
      <c r="V64" s="67">
        <v>3588</v>
      </c>
      <c r="W64" s="67">
        <v>1073</v>
      </c>
      <c r="X64" s="67">
        <v>1241</v>
      </c>
      <c r="Y64" s="67">
        <v>0</v>
      </c>
      <c r="Z64" s="67">
        <v>1274</v>
      </c>
      <c r="AA64" s="67">
        <v>562</v>
      </c>
      <c r="AB64" s="67">
        <v>708</v>
      </c>
    </row>
    <row r="65" spans="2:28" ht="15.75" customHeight="1">
      <c r="B65" s="14" t="s">
        <v>67</v>
      </c>
      <c r="C65" s="63">
        <f>SUM($V26:$V29)</f>
        <v>7972</v>
      </c>
      <c r="D65" s="62">
        <f>SUM($V26:$V29)/SUM($V73:$V76)*100-100</f>
        <v>-4.629740399569329</v>
      </c>
      <c r="E65" s="63">
        <f>SUM($W26:$W29)</f>
        <v>3354</v>
      </c>
      <c r="F65" s="62">
        <f>SUM($W26:$W29)/SUM($W73:$W76)*100-100</f>
        <v>-23.599088838268784</v>
      </c>
      <c r="G65" s="63">
        <f>SUM($X26:$X29)</f>
        <v>2666</v>
      </c>
      <c r="H65" s="62">
        <f>SUM($X26:$X29)/SUM($X73:$X76)*100-100</f>
        <v>18.278615794143732</v>
      </c>
      <c r="I65" s="63">
        <f>SUM($Y26:$Y29)</f>
        <v>149</v>
      </c>
      <c r="J65" s="62">
        <f>SUM($Y26:$Y29)/SUM($Y73:$Y76)*100-100</f>
        <v>473.0769230769231</v>
      </c>
      <c r="K65" s="63">
        <f>SUM($Z26:$Z29)</f>
        <v>1803</v>
      </c>
      <c r="L65" s="62">
        <f>SUM($Z26:$Z29)/SUM($Z73:$Z76)*100-100</f>
        <v>6.749555950266426</v>
      </c>
      <c r="M65" s="63">
        <f>SUM($AA26:$AA29)</f>
        <v>479</v>
      </c>
      <c r="N65" s="62">
        <f>SUM($AA26:$AA29)/SUM($AA73:$AA76)*100-100</f>
        <v>24.73958333333333</v>
      </c>
      <c r="O65" s="63">
        <f>SUM($AB26:$AB29)</f>
        <v>1324</v>
      </c>
      <c r="P65" s="64">
        <f>SUM($AB26:$AB29)/SUM($AB73:$AB76)*100-100</f>
        <v>1.4559386973180182</v>
      </c>
      <c r="S65" s="65" t="s">
        <v>143</v>
      </c>
      <c r="T65" s="65" t="s">
        <v>98</v>
      </c>
      <c r="U65" s="65" t="s">
        <v>106</v>
      </c>
      <c r="V65" s="67">
        <v>13180</v>
      </c>
      <c r="W65" s="67">
        <v>1673</v>
      </c>
      <c r="X65" s="67">
        <v>5238</v>
      </c>
      <c r="Y65" s="67">
        <v>16</v>
      </c>
      <c r="Z65" s="67">
        <v>6253</v>
      </c>
      <c r="AA65" s="67">
        <v>4323</v>
      </c>
      <c r="AB65" s="67">
        <v>1890</v>
      </c>
    </row>
    <row r="66" spans="2:28" ht="15.75" customHeight="1">
      <c r="B66" s="14" t="s">
        <v>68</v>
      </c>
      <c r="C66" s="63">
        <f>SUM($V30:$V35)</f>
        <v>10095</v>
      </c>
      <c r="D66" s="62">
        <f>SUM($V30:$V35)/SUM($V77:$V82)*100-100</f>
        <v>-18.608401193259695</v>
      </c>
      <c r="E66" s="63">
        <f>SUM($W30:$W35)</f>
        <v>2557</v>
      </c>
      <c r="F66" s="62">
        <f>SUM($W30:$W35)/SUM($W77:$W82)*100-100</f>
        <v>-25.841067285382834</v>
      </c>
      <c r="G66" s="63">
        <f>SUM($X30:$X35)</f>
        <v>3854</v>
      </c>
      <c r="H66" s="62">
        <f>SUM($X30:$X35)/SUM($X77:$X82)*100-100</f>
        <v>-19.01660012607691</v>
      </c>
      <c r="I66" s="63">
        <f>SUM($Y30:$Y35)</f>
        <v>173</v>
      </c>
      <c r="J66" s="62">
        <f>SUM($Y30:$Y35)/SUM($Y77:$Y82)*100-100</f>
        <v>239.21568627450978</v>
      </c>
      <c r="K66" s="63">
        <f>SUM($Z30:$Z35)</f>
        <v>3511</v>
      </c>
      <c r="L66" s="62">
        <f>SUM($Z30:$Z35)/SUM($Z77:$Z82)*100-100</f>
        <v>-15.29553679131483</v>
      </c>
      <c r="M66" s="63">
        <f>SUM($AA30:$AA35)</f>
        <v>1632</v>
      </c>
      <c r="N66" s="62">
        <f>SUM($AA30:$AA35)/SUM($AA77:$AA82)*100-100</f>
        <v>-14.285714285714292</v>
      </c>
      <c r="O66" s="63">
        <f>SUM($AB30:$AB35)</f>
        <v>1873</v>
      </c>
      <c r="P66" s="64">
        <f>SUM($AB30:$AB35)/SUM($AB77:$AB82)*100-100</f>
        <v>-15.478339350180505</v>
      </c>
      <c r="S66" s="65" t="s">
        <v>143</v>
      </c>
      <c r="T66" s="65" t="s">
        <v>98</v>
      </c>
      <c r="U66" s="65" t="s">
        <v>107</v>
      </c>
      <c r="V66" s="67">
        <v>7794</v>
      </c>
      <c r="W66" s="67">
        <v>1528</v>
      </c>
      <c r="X66" s="67">
        <v>1863</v>
      </c>
      <c r="Y66" s="67">
        <v>17</v>
      </c>
      <c r="Z66" s="67">
        <v>4386</v>
      </c>
      <c r="AA66" s="67">
        <v>2908</v>
      </c>
      <c r="AB66" s="67">
        <v>1440</v>
      </c>
    </row>
    <row r="67" spans="2:28" ht="15.75" customHeight="1" thickBot="1">
      <c r="B67" s="16" t="s">
        <v>69</v>
      </c>
      <c r="C67" s="74">
        <f>SUM($V6:$V15)+SUM($V20:$V25)+SUM($V36:$V52)</f>
        <v>26656</v>
      </c>
      <c r="D67" s="73">
        <f>(SUM($V6:$V15)+SUM($V20:$V25)+SUM($V36:$V52))/(SUM($V53:$V62)+SUM($V67:$V72)+SUM($V83:$V99))*100-100</f>
        <v>-10.73605250820441</v>
      </c>
      <c r="E67" s="74">
        <f>SUM($W6:$W15)+SUM($W20:$W25)+SUM($W36:$W52)</f>
        <v>11883</v>
      </c>
      <c r="F67" s="73">
        <f>(SUM($W6:$W15)+SUM($W20:$W25)+SUM($W36:$W52))/(SUM($W53:$W62)+SUM($W67:$W72)+SUM($W83:$W99))*100-100</f>
        <v>-22.571186551117478</v>
      </c>
      <c r="G67" s="74">
        <f>SUM($X6:$X15)+SUM($X20:$X25)+SUM($X36:$X52)</f>
        <v>10901</v>
      </c>
      <c r="H67" s="73">
        <f>(SUM($X6:$X15)+SUM($X20:$X25)+SUM($X36:$X52))/(SUM($X53:$X62)+SUM($X67:$X72)+SUM($X83:$X99))*100-100</f>
        <v>9.010000000000005</v>
      </c>
      <c r="I67" s="74">
        <f>SUM($Y6:$Y15)+SUM($Y20:$Y25)+SUM($Y36:$Y52)</f>
        <v>236</v>
      </c>
      <c r="J67" s="73">
        <f>(SUM($Y6:$Y15)+SUM($Y20:$Y25)+SUM($Y36:$Y52))/(SUM($Y53:$Y62)+SUM($Y67:$Y72)+SUM($Y83:$Y99))*100-100</f>
        <v>10.280373831775691</v>
      </c>
      <c r="K67" s="74">
        <f>SUM($Z6:$Z15)+SUM($Z20:$Z25)+SUM($Z36:$Z52)</f>
        <v>3636</v>
      </c>
      <c r="L67" s="73">
        <f>(SUM($Z6:$Z15)+SUM($Z20:$Z25)+SUM($Z36:$Z52))/(SUM($Z53:$Z62)+SUM($Z67:$Z72)+SUM($Z83:$Z99))*100-100</f>
        <v>-15.461520576610084</v>
      </c>
      <c r="M67" s="74">
        <f>SUM($AA6:$AA15)+SUM($AA20:$AA25)+SUM($AA36:$AA52)</f>
        <v>1454</v>
      </c>
      <c r="N67" s="73">
        <f>(SUM($AA6:$AA15)+SUM($AA20:$AA25)+SUM($AA36:$AA52))/(SUM($AA53:$AA62)+SUM($AA67:$AA72)+SUM($AA83:$AA99))*100-100</f>
        <v>-29.176814417924987</v>
      </c>
      <c r="O67" s="74">
        <f>SUM($AB6:$AB15)+SUM($AB20:$AB25)+SUM($AB36:$AB52)</f>
        <v>2171</v>
      </c>
      <c r="P67" s="75">
        <f>(SUM($AB6:$AB15)+SUM($AB20:$AB25)+SUM($AB36:$AB52))/(SUM($AB53:$AB62)+SUM($AB67:$AB72)+SUM($AB83:$AB99))*100-100</f>
        <v>-2.1190261496844016</v>
      </c>
      <c r="S67" s="65" t="s">
        <v>143</v>
      </c>
      <c r="T67" s="65" t="s">
        <v>98</v>
      </c>
      <c r="U67" s="65" t="s">
        <v>108</v>
      </c>
      <c r="V67" s="67">
        <v>1076</v>
      </c>
      <c r="W67" s="67">
        <v>790</v>
      </c>
      <c r="X67" s="67">
        <v>242</v>
      </c>
      <c r="Y67" s="67">
        <v>1</v>
      </c>
      <c r="Z67" s="67">
        <v>43</v>
      </c>
      <c r="AA67" s="67">
        <v>0</v>
      </c>
      <c r="AB67" s="67">
        <v>39</v>
      </c>
    </row>
    <row r="68" spans="19:28" ht="15.75" customHeight="1">
      <c r="S68" s="65" t="s">
        <v>143</v>
      </c>
      <c r="T68" s="65" t="s">
        <v>98</v>
      </c>
      <c r="U68" s="65" t="s">
        <v>109</v>
      </c>
      <c r="V68" s="67">
        <v>444</v>
      </c>
      <c r="W68" s="67">
        <v>337</v>
      </c>
      <c r="X68" s="67">
        <v>61</v>
      </c>
      <c r="Y68" s="67">
        <v>1</v>
      </c>
      <c r="Z68" s="67">
        <v>45</v>
      </c>
      <c r="AA68" s="67">
        <v>32</v>
      </c>
      <c r="AB68" s="67">
        <v>13</v>
      </c>
    </row>
    <row r="69" spans="19:28" ht="15.75" customHeight="1">
      <c r="S69" s="65" t="s">
        <v>143</v>
      </c>
      <c r="T69" s="65" t="s">
        <v>98</v>
      </c>
      <c r="U69" s="65" t="s">
        <v>110</v>
      </c>
      <c r="V69" s="67">
        <v>618</v>
      </c>
      <c r="W69" s="67">
        <v>405</v>
      </c>
      <c r="X69" s="67">
        <v>151</v>
      </c>
      <c r="Y69" s="67">
        <v>1</v>
      </c>
      <c r="Z69" s="67">
        <v>61</v>
      </c>
      <c r="AA69" s="67">
        <v>0</v>
      </c>
      <c r="AB69" s="67">
        <v>61</v>
      </c>
    </row>
    <row r="70" spans="19:28" ht="15.75" customHeight="1">
      <c r="S70" s="65" t="s">
        <v>143</v>
      </c>
      <c r="T70" s="65" t="s">
        <v>98</v>
      </c>
      <c r="U70" s="65" t="s">
        <v>111</v>
      </c>
      <c r="V70" s="67">
        <v>390</v>
      </c>
      <c r="W70" s="67">
        <v>284</v>
      </c>
      <c r="X70" s="67">
        <v>83</v>
      </c>
      <c r="Y70" s="67">
        <v>0</v>
      </c>
      <c r="Z70" s="67">
        <v>23</v>
      </c>
      <c r="AA70" s="67">
        <v>0</v>
      </c>
      <c r="AB70" s="67">
        <v>23</v>
      </c>
    </row>
    <row r="71" spans="19:28" ht="12">
      <c r="S71" s="65" t="s">
        <v>143</v>
      </c>
      <c r="T71" s="65" t="s">
        <v>98</v>
      </c>
      <c r="U71" s="65" t="s">
        <v>112</v>
      </c>
      <c r="V71" s="67">
        <v>476</v>
      </c>
      <c r="W71" s="67">
        <v>295</v>
      </c>
      <c r="X71" s="67">
        <v>151</v>
      </c>
      <c r="Y71" s="67">
        <v>8</v>
      </c>
      <c r="Z71" s="67">
        <v>22</v>
      </c>
      <c r="AA71" s="67">
        <v>0</v>
      </c>
      <c r="AB71" s="67">
        <v>22</v>
      </c>
    </row>
    <row r="72" spans="19:28" ht="12">
      <c r="S72" s="65" t="s">
        <v>143</v>
      </c>
      <c r="T72" s="65" t="s">
        <v>98</v>
      </c>
      <c r="U72" s="65" t="s">
        <v>113</v>
      </c>
      <c r="V72" s="67">
        <v>1039</v>
      </c>
      <c r="W72" s="67">
        <v>756</v>
      </c>
      <c r="X72" s="67">
        <v>148</v>
      </c>
      <c r="Y72" s="67">
        <v>5</v>
      </c>
      <c r="Z72" s="67">
        <v>130</v>
      </c>
      <c r="AA72" s="67">
        <v>60</v>
      </c>
      <c r="AB72" s="67">
        <v>70</v>
      </c>
    </row>
    <row r="73" spans="19:28" ht="12">
      <c r="S73" s="65" t="s">
        <v>143</v>
      </c>
      <c r="T73" s="65" t="s">
        <v>98</v>
      </c>
      <c r="U73" s="65" t="s">
        <v>114</v>
      </c>
      <c r="V73" s="67">
        <v>1075</v>
      </c>
      <c r="W73" s="67">
        <v>625</v>
      </c>
      <c r="X73" s="67">
        <v>225</v>
      </c>
      <c r="Y73" s="67">
        <v>3</v>
      </c>
      <c r="Z73" s="67">
        <v>222</v>
      </c>
      <c r="AA73" s="67">
        <v>81</v>
      </c>
      <c r="AB73" s="67">
        <v>141</v>
      </c>
    </row>
    <row r="74" spans="19:28" ht="12">
      <c r="S74" s="65" t="s">
        <v>143</v>
      </c>
      <c r="T74" s="65" t="s">
        <v>98</v>
      </c>
      <c r="U74" s="65" t="s">
        <v>115</v>
      </c>
      <c r="V74" s="67">
        <v>2058</v>
      </c>
      <c r="W74" s="67">
        <v>1279</v>
      </c>
      <c r="X74" s="67">
        <v>537</v>
      </c>
      <c r="Y74" s="67">
        <v>13</v>
      </c>
      <c r="Z74" s="67">
        <v>229</v>
      </c>
      <c r="AA74" s="67">
        <v>38</v>
      </c>
      <c r="AB74" s="67">
        <v>191</v>
      </c>
    </row>
    <row r="75" spans="19:28" ht="12">
      <c r="S75" s="65" t="s">
        <v>143</v>
      </c>
      <c r="T75" s="65" t="s">
        <v>98</v>
      </c>
      <c r="U75" s="65" t="s">
        <v>116</v>
      </c>
      <c r="V75" s="67">
        <v>4352</v>
      </c>
      <c r="W75" s="67">
        <v>1961</v>
      </c>
      <c r="X75" s="67">
        <v>1264</v>
      </c>
      <c r="Y75" s="67">
        <v>7</v>
      </c>
      <c r="Z75" s="67">
        <v>1120</v>
      </c>
      <c r="AA75" s="67">
        <v>265</v>
      </c>
      <c r="AB75" s="67">
        <v>855</v>
      </c>
    </row>
    <row r="76" spans="19:28" ht="12">
      <c r="S76" s="65" t="s">
        <v>143</v>
      </c>
      <c r="T76" s="65" t="s">
        <v>98</v>
      </c>
      <c r="U76" s="65" t="s">
        <v>117</v>
      </c>
      <c r="V76" s="67">
        <v>874</v>
      </c>
      <c r="W76" s="67">
        <v>525</v>
      </c>
      <c r="X76" s="67">
        <v>228</v>
      </c>
      <c r="Y76" s="67">
        <v>3</v>
      </c>
      <c r="Z76" s="67">
        <v>118</v>
      </c>
      <c r="AA76" s="67">
        <v>0</v>
      </c>
      <c r="AB76" s="67">
        <v>118</v>
      </c>
    </row>
    <row r="77" spans="19:28" ht="12">
      <c r="S77" s="65" t="s">
        <v>143</v>
      </c>
      <c r="T77" s="65" t="s">
        <v>98</v>
      </c>
      <c r="U77" s="65" t="s">
        <v>118</v>
      </c>
      <c r="V77" s="67">
        <v>738</v>
      </c>
      <c r="W77" s="67">
        <v>449</v>
      </c>
      <c r="X77" s="67">
        <v>131</v>
      </c>
      <c r="Y77" s="67">
        <v>1</v>
      </c>
      <c r="Z77" s="67">
        <v>157</v>
      </c>
      <c r="AA77" s="67">
        <v>47</v>
      </c>
      <c r="AB77" s="67">
        <v>110</v>
      </c>
    </row>
    <row r="78" spans="19:28" ht="12">
      <c r="S78" s="65" t="s">
        <v>143</v>
      </c>
      <c r="T78" s="65" t="s">
        <v>98</v>
      </c>
      <c r="U78" s="65" t="s">
        <v>119</v>
      </c>
      <c r="V78" s="67">
        <v>1352</v>
      </c>
      <c r="W78" s="67">
        <v>428</v>
      </c>
      <c r="X78" s="67">
        <v>605</v>
      </c>
      <c r="Y78" s="67">
        <v>10</v>
      </c>
      <c r="Z78" s="67">
        <v>309</v>
      </c>
      <c r="AA78" s="67">
        <v>26</v>
      </c>
      <c r="AB78" s="67">
        <v>275</v>
      </c>
    </row>
    <row r="79" spans="19:28" ht="12">
      <c r="S79" s="65" t="s">
        <v>143</v>
      </c>
      <c r="T79" s="65" t="s">
        <v>98</v>
      </c>
      <c r="U79" s="65" t="s">
        <v>120</v>
      </c>
      <c r="V79" s="67">
        <v>6560</v>
      </c>
      <c r="W79" s="67">
        <v>1116</v>
      </c>
      <c r="X79" s="67">
        <v>3162</v>
      </c>
      <c r="Y79" s="67">
        <v>26</v>
      </c>
      <c r="Z79" s="67">
        <v>2256</v>
      </c>
      <c r="AA79" s="67">
        <v>1082</v>
      </c>
      <c r="AB79" s="67">
        <v>1163</v>
      </c>
    </row>
    <row r="80" spans="19:28" ht="12">
      <c r="S80" s="65" t="s">
        <v>143</v>
      </c>
      <c r="T80" s="65" t="s">
        <v>98</v>
      </c>
      <c r="U80" s="65" t="s">
        <v>121</v>
      </c>
      <c r="V80" s="67">
        <v>2632</v>
      </c>
      <c r="W80" s="67">
        <v>949</v>
      </c>
      <c r="X80" s="67">
        <v>648</v>
      </c>
      <c r="Y80" s="67">
        <v>13</v>
      </c>
      <c r="Z80" s="67">
        <v>1022</v>
      </c>
      <c r="AA80" s="67">
        <v>538</v>
      </c>
      <c r="AB80" s="67">
        <v>478</v>
      </c>
    </row>
    <row r="81" spans="19:28" ht="12">
      <c r="S81" s="65" t="s">
        <v>143</v>
      </c>
      <c r="T81" s="65" t="s">
        <v>98</v>
      </c>
      <c r="U81" s="65" t="s">
        <v>122</v>
      </c>
      <c r="V81" s="67">
        <v>683</v>
      </c>
      <c r="W81" s="67">
        <v>286</v>
      </c>
      <c r="X81" s="67">
        <v>105</v>
      </c>
      <c r="Y81" s="67">
        <v>0</v>
      </c>
      <c r="Z81" s="67">
        <v>292</v>
      </c>
      <c r="AA81" s="67">
        <v>141</v>
      </c>
      <c r="AB81" s="67">
        <v>151</v>
      </c>
    </row>
    <row r="82" spans="19:28" ht="12">
      <c r="S82" s="65" t="s">
        <v>143</v>
      </c>
      <c r="T82" s="65" t="s">
        <v>98</v>
      </c>
      <c r="U82" s="65" t="s">
        <v>123</v>
      </c>
      <c r="V82" s="67">
        <v>438</v>
      </c>
      <c r="W82" s="67">
        <v>220</v>
      </c>
      <c r="X82" s="67">
        <v>108</v>
      </c>
      <c r="Y82" s="67">
        <v>1</v>
      </c>
      <c r="Z82" s="67">
        <v>109</v>
      </c>
      <c r="AA82" s="67">
        <v>70</v>
      </c>
      <c r="AB82" s="67">
        <v>39</v>
      </c>
    </row>
    <row r="83" spans="19:28" ht="12">
      <c r="S83" s="65" t="s">
        <v>143</v>
      </c>
      <c r="T83" s="65" t="s">
        <v>98</v>
      </c>
      <c r="U83" s="65" t="s">
        <v>124</v>
      </c>
      <c r="V83" s="67">
        <v>188</v>
      </c>
      <c r="W83" s="67">
        <v>137</v>
      </c>
      <c r="X83" s="67">
        <v>46</v>
      </c>
      <c r="Y83" s="67">
        <v>1</v>
      </c>
      <c r="Z83" s="67">
        <v>4</v>
      </c>
      <c r="AA83" s="67">
        <v>0</v>
      </c>
      <c r="AB83" s="67">
        <v>4</v>
      </c>
    </row>
    <row r="84" spans="19:28" ht="12">
      <c r="S84" s="65" t="s">
        <v>143</v>
      </c>
      <c r="T84" s="65" t="s">
        <v>98</v>
      </c>
      <c r="U84" s="65" t="s">
        <v>125</v>
      </c>
      <c r="V84" s="67">
        <v>247</v>
      </c>
      <c r="W84" s="67">
        <v>137</v>
      </c>
      <c r="X84" s="67">
        <v>104</v>
      </c>
      <c r="Y84" s="67">
        <v>0</v>
      </c>
      <c r="Z84" s="67">
        <v>6</v>
      </c>
      <c r="AA84" s="67">
        <v>0</v>
      </c>
      <c r="AB84" s="67">
        <v>6</v>
      </c>
    </row>
    <row r="85" spans="19:28" ht="12">
      <c r="S85" s="65" t="s">
        <v>143</v>
      </c>
      <c r="T85" s="65" t="s">
        <v>98</v>
      </c>
      <c r="U85" s="65" t="s">
        <v>126</v>
      </c>
      <c r="V85" s="67">
        <v>1100</v>
      </c>
      <c r="W85" s="67">
        <v>593</v>
      </c>
      <c r="X85" s="67">
        <v>349</v>
      </c>
      <c r="Y85" s="67">
        <v>1</v>
      </c>
      <c r="Z85" s="67">
        <v>157</v>
      </c>
      <c r="AA85" s="67">
        <v>103</v>
      </c>
      <c r="AB85" s="67">
        <v>54</v>
      </c>
    </row>
    <row r="86" spans="19:28" ht="12">
      <c r="S86" s="65" t="s">
        <v>143</v>
      </c>
      <c r="T86" s="65" t="s">
        <v>98</v>
      </c>
      <c r="U86" s="65" t="s">
        <v>127</v>
      </c>
      <c r="V86" s="67">
        <v>1471</v>
      </c>
      <c r="W86" s="67">
        <v>494</v>
      </c>
      <c r="X86" s="67">
        <v>566</v>
      </c>
      <c r="Y86" s="67">
        <v>2</v>
      </c>
      <c r="Z86" s="67">
        <v>409</v>
      </c>
      <c r="AA86" s="67">
        <v>208</v>
      </c>
      <c r="AB86" s="67">
        <v>201</v>
      </c>
    </row>
    <row r="87" spans="19:28" ht="12">
      <c r="S87" s="65" t="s">
        <v>143</v>
      </c>
      <c r="T87" s="65" t="s">
        <v>98</v>
      </c>
      <c r="U87" s="65" t="s">
        <v>128</v>
      </c>
      <c r="V87" s="67">
        <v>699</v>
      </c>
      <c r="W87" s="67">
        <v>318</v>
      </c>
      <c r="X87" s="67">
        <v>276</v>
      </c>
      <c r="Y87" s="67">
        <v>29</v>
      </c>
      <c r="Z87" s="67">
        <v>76</v>
      </c>
      <c r="AA87" s="67">
        <v>20</v>
      </c>
      <c r="AB87" s="67">
        <v>56</v>
      </c>
    </row>
    <row r="88" spans="19:28" ht="12">
      <c r="S88" s="65" t="s">
        <v>143</v>
      </c>
      <c r="T88" s="65" t="s">
        <v>98</v>
      </c>
      <c r="U88" s="65" t="s">
        <v>129</v>
      </c>
      <c r="V88" s="67">
        <v>352</v>
      </c>
      <c r="W88" s="67">
        <v>217</v>
      </c>
      <c r="X88" s="67">
        <v>115</v>
      </c>
      <c r="Y88" s="67">
        <v>5</v>
      </c>
      <c r="Z88" s="67">
        <v>15</v>
      </c>
      <c r="AA88" s="67">
        <v>0</v>
      </c>
      <c r="AB88" s="67">
        <v>15</v>
      </c>
    </row>
    <row r="89" spans="19:28" ht="12">
      <c r="S89" s="65" t="s">
        <v>143</v>
      </c>
      <c r="T89" s="65" t="s">
        <v>98</v>
      </c>
      <c r="U89" s="65" t="s">
        <v>130</v>
      </c>
      <c r="V89" s="67">
        <v>568</v>
      </c>
      <c r="W89" s="67">
        <v>302</v>
      </c>
      <c r="X89" s="67">
        <v>139</v>
      </c>
      <c r="Y89" s="67">
        <v>16</v>
      </c>
      <c r="Z89" s="67">
        <v>111</v>
      </c>
      <c r="AA89" s="67">
        <v>90</v>
      </c>
      <c r="AB89" s="67">
        <v>21</v>
      </c>
    </row>
    <row r="90" spans="19:28" ht="12">
      <c r="S90" s="65" t="s">
        <v>143</v>
      </c>
      <c r="T90" s="65" t="s">
        <v>98</v>
      </c>
      <c r="U90" s="65" t="s">
        <v>131</v>
      </c>
      <c r="V90" s="67">
        <v>534</v>
      </c>
      <c r="W90" s="67">
        <v>343</v>
      </c>
      <c r="X90" s="67">
        <v>127</v>
      </c>
      <c r="Y90" s="67">
        <v>8</v>
      </c>
      <c r="Z90" s="67">
        <v>56</v>
      </c>
      <c r="AA90" s="67">
        <v>0</v>
      </c>
      <c r="AB90" s="67">
        <v>56</v>
      </c>
    </row>
    <row r="91" spans="19:28" ht="12">
      <c r="S91" s="65" t="s">
        <v>143</v>
      </c>
      <c r="T91" s="65" t="s">
        <v>98</v>
      </c>
      <c r="U91" s="65" t="s">
        <v>132</v>
      </c>
      <c r="V91" s="67">
        <v>312</v>
      </c>
      <c r="W91" s="67">
        <v>137</v>
      </c>
      <c r="X91" s="67">
        <v>79</v>
      </c>
      <c r="Y91" s="67">
        <v>1</v>
      </c>
      <c r="Z91" s="67">
        <v>95</v>
      </c>
      <c r="AA91" s="67">
        <v>67</v>
      </c>
      <c r="AB91" s="67">
        <v>28</v>
      </c>
    </row>
    <row r="92" spans="19:28" ht="12">
      <c r="S92" s="65" t="s">
        <v>143</v>
      </c>
      <c r="T92" s="65" t="s">
        <v>98</v>
      </c>
      <c r="U92" s="65" t="s">
        <v>133</v>
      </c>
      <c r="V92" s="67">
        <v>3526</v>
      </c>
      <c r="W92" s="67">
        <v>974</v>
      </c>
      <c r="X92" s="67">
        <v>1399</v>
      </c>
      <c r="Y92" s="67">
        <v>50</v>
      </c>
      <c r="Z92" s="67">
        <v>1103</v>
      </c>
      <c r="AA92" s="67">
        <v>804</v>
      </c>
      <c r="AB92" s="67">
        <v>283</v>
      </c>
    </row>
    <row r="93" spans="19:28" ht="12">
      <c r="S93" s="65" t="s">
        <v>143</v>
      </c>
      <c r="T93" s="65" t="s">
        <v>98</v>
      </c>
      <c r="U93" s="65" t="s">
        <v>134</v>
      </c>
      <c r="V93" s="67">
        <v>339</v>
      </c>
      <c r="W93" s="67">
        <v>210</v>
      </c>
      <c r="X93" s="67">
        <v>101</v>
      </c>
      <c r="Y93" s="67">
        <v>1</v>
      </c>
      <c r="Z93" s="67">
        <v>27</v>
      </c>
      <c r="AA93" s="67">
        <v>0</v>
      </c>
      <c r="AB93" s="67">
        <v>27</v>
      </c>
    </row>
    <row r="94" spans="19:28" ht="12">
      <c r="S94" s="65" t="s">
        <v>143</v>
      </c>
      <c r="T94" s="65" t="s">
        <v>98</v>
      </c>
      <c r="U94" s="65" t="s">
        <v>135</v>
      </c>
      <c r="V94" s="67">
        <v>498</v>
      </c>
      <c r="W94" s="67">
        <v>227</v>
      </c>
      <c r="X94" s="67">
        <v>242</v>
      </c>
      <c r="Y94" s="67">
        <v>3</v>
      </c>
      <c r="Z94" s="67">
        <v>26</v>
      </c>
      <c r="AA94" s="67">
        <v>0</v>
      </c>
      <c r="AB94" s="67">
        <v>26</v>
      </c>
    </row>
    <row r="95" spans="19:28" ht="12">
      <c r="S95" s="65" t="s">
        <v>143</v>
      </c>
      <c r="T95" s="65" t="s">
        <v>98</v>
      </c>
      <c r="U95" s="65" t="s">
        <v>136</v>
      </c>
      <c r="V95" s="67">
        <v>1087</v>
      </c>
      <c r="W95" s="67">
        <v>439</v>
      </c>
      <c r="X95" s="67">
        <v>535</v>
      </c>
      <c r="Y95" s="67">
        <v>2</v>
      </c>
      <c r="Z95" s="67">
        <v>111</v>
      </c>
      <c r="AA95" s="67">
        <v>30</v>
      </c>
      <c r="AB95" s="67">
        <v>81</v>
      </c>
    </row>
    <row r="96" spans="19:28" ht="12">
      <c r="S96" s="65" t="s">
        <v>143</v>
      </c>
      <c r="T96" s="65" t="s">
        <v>98</v>
      </c>
      <c r="U96" s="65" t="s">
        <v>137</v>
      </c>
      <c r="V96" s="67">
        <v>623</v>
      </c>
      <c r="W96" s="67">
        <v>276</v>
      </c>
      <c r="X96" s="67">
        <v>249</v>
      </c>
      <c r="Y96" s="67">
        <v>22</v>
      </c>
      <c r="Z96" s="67">
        <v>76</v>
      </c>
      <c r="AA96" s="67">
        <v>50</v>
      </c>
      <c r="AB96" s="67">
        <v>26</v>
      </c>
    </row>
    <row r="97" spans="19:28" ht="12">
      <c r="S97" s="65" t="s">
        <v>143</v>
      </c>
      <c r="T97" s="65" t="s">
        <v>98</v>
      </c>
      <c r="U97" s="65" t="s">
        <v>138</v>
      </c>
      <c r="V97" s="67">
        <v>751</v>
      </c>
      <c r="W97" s="67">
        <v>331</v>
      </c>
      <c r="X97" s="67">
        <v>302</v>
      </c>
      <c r="Y97" s="67">
        <v>0</v>
      </c>
      <c r="Z97" s="67">
        <v>118</v>
      </c>
      <c r="AA97" s="67">
        <v>68</v>
      </c>
      <c r="AB97" s="67">
        <v>50</v>
      </c>
    </row>
    <row r="98" spans="19:28" ht="12">
      <c r="S98" s="65" t="s">
        <v>143</v>
      </c>
      <c r="T98" s="65" t="s">
        <v>98</v>
      </c>
      <c r="U98" s="65" t="s">
        <v>139</v>
      </c>
      <c r="V98" s="67">
        <v>644</v>
      </c>
      <c r="W98" s="67">
        <v>371</v>
      </c>
      <c r="X98" s="67">
        <v>206</v>
      </c>
      <c r="Y98" s="67">
        <v>16</v>
      </c>
      <c r="Z98" s="67">
        <v>51</v>
      </c>
      <c r="AA98" s="67">
        <v>0</v>
      </c>
      <c r="AB98" s="67">
        <v>51</v>
      </c>
    </row>
    <row r="99" spans="19:28" ht="12">
      <c r="S99" s="65" t="s">
        <v>143</v>
      </c>
      <c r="T99" s="65" t="s">
        <v>98</v>
      </c>
      <c r="U99" s="65" t="s">
        <v>140</v>
      </c>
      <c r="V99" s="67">
        <v>893</v>
      </c>
      <c r="W99" s="67">
        <v>244</v>
      </c>
      <c r="X99" s="67">
        <v>503</v>
      </c>
      <c r="Y99" s="67">
        <v>0</v>
      </c>
      <c r="Z99" s="67">
        <v>146</v>
      </c>
      <c r="AA99" s="67">
        <v>116</v>
      </c>
      <c r="AB99" s="67">
        <v>20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４月分着工新設住宅戸数：利用関係別・都道府県別表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3236</v>
      </c>
      <c r="D6" s="62">
        <f aca="true" t="shared" si="1" ref="D6:D52">IF(OR($V6="",$V53=""),"",IF(AND($V6=0,$V53=0),"0.0",IF(AND($V6&gt;0,$V53=0),"     -   ",IF(AND($V6=0,$V53&gt;0),"  -100.0",$V6/$V53*100-100))))</f>
        <v>-3.316402748730212</v>
      </c>
      <c r="E6" s="63">
        <f aca="true" t="shared" si="2" ref="E6:E52">IF($W6="","",IF($W6=0,0,$W6))</f>
        <v>1048</v>
      </c>
      <c r="F6" s="62">
        <f aca="true" t="shared" si="3" ref="F6:F52">IF(OR($W6="",$W53=""),"",IF(AND($W6=0,$W53=0),"0.0",IF(AND($W6&gt;0,$W53=0),"     -   ",IF(AND($W6=0,$W53&gt;0),"  -100.0",$W6/$W53*100-100))))</f>
        <v>-22.197475872308843</v>
      </c>
      <c r="G6" s="63">
        <f aca="true" t="shared" si="4" ref="G6:G52">IF($X6="","",IF($X6=0,0,$X6))</f>
        <v>1888</v>
      </c>
      <c r="H6" s="62">
        <f aca="true" t="shared" si="5" ref="H6:H52">IF(OR($X6="",$X53=""),"",IF(AND($X6=0,$X53=0),"0.0",IF(AND($X6&gt;0,$X53=0),"     -   ",IF(AND($X6=0,$X53&gt;0),"  -100.0",$X6/$X53*100-100))))</f>
        <v>12.247324613555293</v>
      </c>
      <c r="I6" s="63">
        <f aca="true" t="shared" si="6" ref="I6:I52">IF($Y6="","",IF($Y6=0,0,$Y6))</f>
        <v>21</v>
      </c>
      <c r="J6" s="62">
        <f aca="true" t="shared" si="7" ref="J6:J52">IF(OR($Y6="",$Y53=""),"",IF(AND($Y6=0,$Y53=0),"0.0",IF(AND($Y6&gt;0,$Y53=0),"     -   ",IF(AND($Y6=0,$Y53&gt;0),"  -100.0",$Y6/$Y53*100-100))))</f>
        <v>-12.5</v>
      </c>
      <c r="K6" s="63">
        <f aca="true" t="shared" si="8" ref="K6:K52">IF($Z6="","",IF($Z6=0,0,$Z6))</f>
        <v>279</v>
      </c>
      <c r="L6" s="62">
        <f aca="true" t="shared" si="9" ref="L6:L52">IF(OR($Z6="",$Z53=""),"",IF(AND($Z6=0,$Z53=0),"0.0",IF(AND($Z6&gt;0,$Z53=0),"     -   ",IF(AND($Z6=0,$Z53&gt;0),"  -100.0",$Z6/$Z53*100-100))))</f>
        <v>-5.102040816326522</v>
      </c>
      <c r="M6" s="63">
        <f aca="true" t="shared" si="10" ref="M6:M52">IF($AA6="","",IF($AA6=0,0,$AA6))</f>
        <v>117</v>
      </c>
      <c r="N6" s="62">
        <f aca="true" t="shared" si="11" ref="N6:N52">IF(OR($AA6="",$AA53=""),"",IF(AND($AA6=0,$AA53=0),"0.0",IF(AND($AA6&gt;0,$AA53=0),"     -   ",IF(AND($AA6=0,$AA53&gt;0),"  -100.0",$AA6/$AA53*100-100))))</f>
        <v>-0.8474576271186436</v>
      </c>
      <c r="O6" s="63">
        <f aca="true" t="shared" si="12" ref="O6:O52">IF($AB6="","",IF($AB6=0,0,$AB6))</f>
        <v>151</v>
      </c>
      <c r="P6" s="64">
        <f aca="true" t="shared" si="13" ref="P6:P52">IF(OR($AB6="",$AB53=""),"",IF(AND($AB6=0,$AB53=0),"0.0",IF(AND($AB6&gt;0,$AB53=0),"     -   ",IF(AND($AB6=0,$AB53&gt;0),"  -100.0",$AB6/$AB53*100-100))))</f>
        <v>-14.204545454545453</v>
      </c>
      <c r="R6" s="1" t="s">
        <v>92</v>
      </c>
      <c r="S6" s="65" t="s">
        <v>142</v>
      </c>
      <c r="T6" s="65" t="s">
        <v>97</v>
      </c>
      <c r="U6" s="65" t="s">
        <v>95</v>
      </c>
      <c r="V6" s="66">
        <v>3236</v>
      </c>
      <c r="W6" s="66">
        <v>1048</v>
      </c>
      <c r="X6" s="66">
        <v>1888</v>
      </c>
      <c r="Y6" s="66">
        <v>21</v>
      </c>
      <c r="Z6" s="66">
        <v>279</v>
      </c>
      <c r="AA6" s="66">
        <v>117</v>
      </c>
      <c r="AB6" s="66">
        <v>151</v>
      </c>
    </row>
    <row r="7" spans="2:28" ht="15.75" customHeight="1">
      <c r="B7" s="12" t="s">
        <v>11</v>
      </c>
      <c r="C7" s="61">
        <f t="shared" si="0"/>
        <v>525</v>
      </c>
      <c r="D7" s="62">
        <f t="shared" si="1"/>
        <v>6.275303643724712</v>
      </c>
      <c r="E7" s="63">
        <f t="shared" si="2"/>
        <v>388</v>
      </c>
      <c r="F7" s="62">
        <f t="shared" si="3"/>
        <v>8.379888268156435</v>
      </c>
      <c r="G7" s="63">
        <f t="shared" si="4"/>
        <v>107</v>
      </c>
      <c r="H7" s="62">
        <f t="shared" si="5"/>
        <v>-6.956521739130437</v>
      </c>
      <c r="I7" s="63">
        <f t="shared" si="6"/>
        <v>0</v>
      </c>
      <c r="J7" s="62" t="str">
        <f t="shared" si="7"/>
        <v>  -100.0</v>
      </c>
      <c r="K7" s="63">
        <f t="shared" si="8"/>
        <v>30</v>
      </c>
      <c r="L7" s="62">
        <f t="shared" si="9"/>
        <v>57.89473684210526</v>
      </c>
      <c r="M7" s="63">
        <f t="shared" si="10"/>
        <v>0</v>
      </c>
      <c r="N7" s="62" t="str">
        <f t="shared" si="11"/>
        <v>0.0</v>
      </c>
      <c r="O7" s="63">
        <f t="shared" si="12"/>
        <v>30</v>
      </c>
      <c r="P7" s="64">
        <f t="shared" si="13"/>
        <v>57.89473684210526</v>
      </c>
      <c r="S7" s="65" t="s">
        <v>142</v>
      </c>
      <c r="T7" s="65" t="s">
        <v>97</v>
      </c>
      <c r="U7" s="65" t="s">
        <v>96</v>
      </c>
      <c r="V7" s="67">
        <v>525</v>
      </c>
      <c r="W7" s="67">
        <v>388</v>
      </c>
      <c r="X7" s="67">
        <v>107</v>
      </c>
      <c r="Y7" s="67">
        <v>0</v>
      </c>
      <c r="Z7" s="67">
        <v>30</v>
      </c>
      <c r="AA7" s="67">
        <v>0</v>
      </c>
      <c r="AB7" s="67">
        <v>30</v>
      </c>
    </row>
    <row r="8" spans="2:28" ht="15.75" customHeight="1">
      <c r="B8" s="12" t="s">
        <v>12</v>
      </c>
      <c r="C8" s="61">
        <f t="shared" si="0"/>
        <v>802</v>
      </c>
      <c r="D8" s="62">
        <f t="shared" si="1"/>
        <v>22.8177641653905</v>
      </c>
      <c r="E8" s="63">
        <f t="shared" si="2"/>
        <v>391</v>
      </c>
      <c r="F8" s="62">
        <f t="shared" si="3"/>
        <v>-14.62882096069869</v>
      </c>
      <c r="G8" s="63">
        <f t="shared" si="4"/>
        <v>301</v>
      </c>
      <c r="H8" s="62">
        <f t="shared" si="5"/>
        <v>85.80246913580248</v>
      </c>
      <c r="I8" s="63">
        <f t="shared" si="6"/>
        <v>5</v>
      </c>
      <c r="J8" s="62" t="str">
        <f t="shared" si="7"/>
        <v>     -   </v>
      </c>
      <c r="K8" s="63">
        <f t="shared" si="8"/>
        <v>105</v>
      </c>
      <c r="L8" s="62">
        <f t="shared" si="9"/>
        <v>218.1818181818182</v>
      </c>
      <c r="M8" s="63">
        <f t="shared" si="10"/>
        <v>72</v>
      </c>
      <c r="N8" s="62" t="str">
        <f t="shared" si="11"/>
        <v>     -   </v>
      </c>
      <c r="O8" s="63">
        <f t="shared" si="12"/>
        <v>33</v>
      </c>
      <c r="P8" s="64">
        <f t="shared" si="13"/>
        <v>0</v>
      </c>
      <c r="S8" s="65" t="s">
        <v>142</v>
      </c>
      <c r="T8" s="65" t="s">
        <v>97</v>
      </c>
      <c r="U8" s="65" t="s">
        <v>94</v>
      </c>
      <c r="V8" s="67">
        <v>802</v>
      </c>
      <c r="W8" s="67">
        <v>391</v>
      </c>
      <c r="X8" s="67">
        <v>301</v>
      </c>
      <c r="Y8" s="67">
        <v>5</v>
      </c>
      <c r="Z8" s="67">
        <v>105</v>
      </c>
      <c r="AA8" s="67">
        <v>72</v>
      </c>
      <c r="AB8" s="67">
        <v>33</v>
      </c>
    </row>
    <row r="9" spans="2:28" ht="15.75" customHeight="1">
      <c r="B9" s="12" t="s">
        <v>13</v>
      </c>
      <c r="C9" s="61">
        <f t="shared" si="0"/>
        <v>1849</v>
      </c>
      <c r="D9" s="62">
        <f t="shared" si="1"/>
        <v>-26.714229092350365</v>
      </c>
      <c r="E9" s="63">
        <f t="shared" si="2"/>
        <v>651</v>
      </c>
      <c r="F9" s="62">
        <f t="shared" si="3"/>
        <v>-30.52294557097119</v>
      </c>
      <c r="G9" s="63">
        <f t="shared" si="4"/>
        <v>756</v>
      </c>
      <c r="H9" s="62">
        <f t="shared" si="5"/>
        <v>-34.77135461604833</v>
      </c>
      <c r="I9" s="63">
        <f t="shared" si="6"/>
        <v>15</v>
      </c>
      <c r="J9" s="62">
        <f t="shared" si="7"/>
        <v>1400</v>
      </c>
      <c r="K9" s="63">
        <f t="shared" si="8"/>
        <v>427</v>
      </c>
      <c r="L9" s="62">
        <f t="shared" si="9"/>
        <v>0.23474178403755275</v>
      </c>
      <c r="M9" s="63">
        <f t="shared" si="10"/>
        <v>192</v>
      </c>
      <c r="N9" s="62">
        <f t="shared" si="11"/>
        <v>5.494505494505503</v>
      </c>
      <c r="O9" s="63">
        <f t="shared" si="12"/>
        <v>235</v>
      </c>
      <c r="P9" s="64">
        <f t="shared" si="13"/>
        <v>-2.083333333333343</v>
      </c>
      <c r="S9" s="65" t="s">
        <v>142</v>
      </c>
      <c r="T9" s="65" t="s">
        <v>97</v>
      </c>
      <c r="U9" s="65" t="s">
        <v>97</v>
      </c>
      <c r="V9" s="67">
        <v>1849</v>
      </c>
      <c r="W9" s="67">
        <v>651</v>
      </c>
      <c r="X9" s="67">
        <v>756</v>
      </c>
      <c r="Y9" s="67">
        <v>15</v>
      </c>
      <c r="Z9" s="67">
        <v>427</v>
      </c>
      <c r="AA9" s="67">
        <v>192</v>
      </c>
      <c r="AB9" s="67">
        <v>235</v>
      </c>
    </row>
    <row r="10" spans="2:28" ht="15.75" customHeight="1">
      <c r="B10" s="12" t="s">
        <v>14</v>
      </c>
      <c r="C10" s="61">
        <f t="shared" si="0"/>
        <v>355</v>
      </c>
      <c r="D10" s="62">
        <f t="shared" si="1"/>
        <v>-16.86182669789227</v>
      </c>
      <c r="E10" s="63">
        <f t="shared" si="2"/>
        <v>266</v>
      </c>
      <c r="F10" s="62">
        <f t="shared" si="3"/>
        <v>-11.03678929765887</v>
      </c>
      <c r="G10" s="63">
        <f t="shared" si="4"/>
        <v>63</v>
      </c>
      <c r="H10" s="62">
        <f t="shared" si="5"/>
        <v>-41.666666666666664</v>
      </c>
      <c r="I10" s="63">
        <f t="shared" si="6"/>
        <v>3</v>
      </c>
      <c r="J10" s="62" t="str">
        <f t="shared" si="7"/>
        <v>     -   </v>
      </c>
      <c r="K10" s="63">
        <f t="shared" si="8"/>
        <v>23</v>
      </c>
      <c r="L10" s="62">
        <f t="shared" si="9"/>
        <v>14.999999999999986</v>
      </c>
      <c r="M10" s="63">
        <f t="shared" si="10"/>
        <v>0</v>
      </c>
      <c r="N10" s="62" t="str">
        <f t="shared" si="11"/>
        <v>0.0</v>
      </c>
      <c r="O10" s="63">
        <f t="shared" si="12"/>
        <v>23</v>
      </c>
      <c r="P10" s="64">
        <f t="shared" si="13"/>
        <v>14.999999999999986</v>
      </c>
      <c r="S10" s="65" t="s">
        <v>142</v>
      </c>
      <c r="T10" s="65" t="s">
        <v>97</v>
      </c>
      <c r="U10" s="65" t="s">
        <v>98</v>
      </c>
      <c r="V10" s="67">
        <v>355</v>
      </c>
      <c r="W10" s="67">
        <v>266</v>
      </c>
      <c r="X10" s="67">
        <v>63</v>
      </c>
      <c r="Y10" s="67">
        <v>3</v>
      </c>
      <c r="Z10" s="67">
        <v>23</v>
      </c>
      <c r="AA10" s="67">
        <v>0</v>
      </c>
      <c r="AB10" s="67">
        <v>23</v>
      </c>
    </row>
    <row r="11" spans="2:28" ht="15.75" customHeight="1">
      <c r="B11" s="12" t="s">
        <v>15</v>
      </c>
      <c r="C11" s="61">
        <f t="shared" si="0"/>
        <v>431</v>
      </c>
      <c r="D11" s="62">
        <f t="shared" si="1"/>
        <v>-22.898032200357775</v>
      </c>
      <c r="E11" s="63">
        <f t="shared" si="2"/>
        <v>270</v>
      </c>
      <c r="F11" s="62">
        <f t="shared" si="3"/>
        <v>-28.191489361702125</v>
      </c>
      <c r="G11" s="63">
        <f t="shared" si="4"/>
        <v>113</v>
      </c>
      <c r="H11" s="62">
        <f t="shared" si="5"/>
        <v>-25.16556291390728</v>
      </c>
      <c r="I11" s="63">
        <f t="shared" si="6"/>
        <v>9</v>
      </c>
      <c r="J11" s="62" t="str">
        <f t="shared" si="7"/>
        <v>     -   </v>
      </c>
      <c r="K11" s="63">
        <f t="shared" si="8"/>
        <v>39</v>
      </c>
      <c r="L11" s="62">
        <f t="shared" si="9"/>
        <v>21.875</v>
      </c>
      <c r="M11" s="63">
        <f t="shared" si="10"/>
        <v>0</v>
      </c>
      <c r="N11" s="62" t="str">
        <f t="shared" si="11"/>
        <v>0.0</v>
      </c>
      <c r="O11" s="63">
        <f t="shared" si="12"/>
        <v>39</v>
      </c>
      <c r="P11" s="64">
        <f t="shared" si="13"/>
        <v>21.875</v>
      </c>
      <c r="S11" s="65" t="s">
        <v>142</v>
      </c>
      <c r="T11" s="65" t="s">
        <v>97</v>
      </c>
      <c r="U11" s="65" t="s">
        <v>99</v>
      </c>
      <c r="V11" s="67">
        <v>431</v>
      </c>
      <c r="W11" s="67">
        <v>270</v>
      </c>
      <c r="X11" s="67">
        <v>113</v>
      </c>
      <c r="Y11" s="67">
        <v>9</v>
      </c>
      <c r="Z11" s="67">
        <v>39</v>
      </c>
      <c r="AA11" s="67">
        <v>0</v>
      </c>
      <c r="AB11" s="67">
        <v>39</v>
      </c>
    </row>
    <row r="12" spans="2:28" ht="15.75" customHeight="1">
      <c r="B12" s="12" t="s">
        <v>16</v>
      </c>
      <c r="C12" s="61">
        <f t="shared" si="0"/>
        <v>927</v>
      </c>
      <c r="D12" s="62">
        <f t="shared" si="1"/>
        <v>-18.968531468531467</v>
      </c>
      <c r="E12" s="63">
        <f t="shared" si="2"/>
        <v>548</v>
      </c>
      <c r="F12" s="62">
        <f t="shared" si="3"/>
        <v>-8.666666666666671</v>
      </c>
      <c r="G12" s="63">
        <f t="shared" si="4"/>
        <v>310</v>
      </c>
      <c r="H12" s="62">
        <f t="shared" si="5"/>
        <v>-36.08247422680413</v>
      </c>
      <c r="I12" s="63">
        <f t="shared" si="6"/>
        <v>4</v>
      </c>
      <c r="J12" s="62">
        <f t="shared" si="7"/>
        <v>300</v>
      </c>
      <c r="K12" s="63">
        <f t="shared" si="8"/>
        <v>65</v>
      </c>
      <c r="L12" s="62">
        <f t="shared" si="9"/>
        <v>12.068965517241367</v>
      </c>
      <c r="M12" s="63">
        <f t="shared" si="10"/>
        <v>0</v>
      </c>
      <c r="N12" s="62" t="str">
        <f t="shared" si="11"/>
        <v>0.0</v>
      </c>
      <c r="O12" s="63">
        <f t="shared" si="12"/>
        <v>65</v>
      </c>
      <c r="P12" s="64">
        <f t="shared" si="13"/>
        <v>12.068965517241367</v>
      </c>
      <c r="S12" s="65" t="s">
        <v>142</v>
      </c>
      <c r="T12" s="65" t="s">
        <v>97</v>
      </c>
      <c r="U12" s="65" t="s">
        <v>100</v>
      </c>
      <c r="V12" s="67">
        <v>927</v>
      </c>
      <c r="W12" s="67">
        <v>548</v>
      </c>
      <c r="X12" s="67">
        <v>310</v>
      </c>
      <c r="Y12" s="67">
        <v>4</v>
      </c>
      <c r="Z12" s="67">
        <v>65</v>
      </c>
      <c r="AA12" s="67">
        <v>0</v>
      </c>
      <c r="AB12" s="67">
        <v>65</v>
      </c>
    </row>
    <row r="13" spans="2:28" ht="15.75" customHeight="1">
      <c r="B13" s="12" t="s">
        <v>17</v>
      </c>
      <c r="C13" s="61">
        <f t="shared" si="0"/>
        <v>1872</v>
      </c>
      <c r="D13" s="62">
        <f t="shared" si="1"/>
        <v>1.5735214324470945</v>
      </c>
      <c r="E13" s="63">
        <f t="shared" si="2"/>
        <v>781</v>
      </c>
      <c r="F13" s="62">
        <f t="shared" si="3"/>
        <v>-17.529039070749747</v>
      </c>
      <c r="G13" s="63">
        <f t="shared" si="4"/>
        <v>695</v>
      </c>
      <c r="H13" s="62">
        <f t="shared" si="5"/>
        <v>4.984894259818745</v>
      </c>
      <c r="I13" s="63">
        <f t="shared" si="6"/>
        <v>1</v>
      </c>
      <c r="J13" s="62">
        <f t="shared" si="7"/>
        <v>-94.44444444444444</v>
      </c>
      <c r="K13" s="63">
        <f t="shared" si="8"/>
        <v>395</v>
      </c>
      <c r="L13" s="62">
        <f t="shared" si="9"/>
        <v>82.87037037037038</v>
      </c>
      <c r="M13" s="63">
        <f t="shared" si="10"/>
        <v>201</v>
      </c>
      <c r="N13" s="62">
        <f t="shared" si="11"/>
        <v>310.2040816326531</v>
      </c>
      <c r="O13" s="63">
        <f t="shared" si="12"/>
        <v>194</v>
      </c>
      <c r="P13" s="64">
        <f t="shared" si="13"/>
        <v>16.167664670658695</v>
      </c>
      <c r="S13" s="65" t="s">
        <v>142</v>
      </c>
      <c r="T13" s="65" t="s">
        <v>97</v>
      </c>
      <c r="U13" s="65" t="s">
        <v>101</v>
      </c>
      <c r="V13" s="67">
        <v>1872</v>
      </c>
      <c r="W13" s="67">
        <v>781</v>
      </c>
      <c r="X13" s="67">
        <v>695</v>
      </c>
      <c r="Y13" s="67">
        <v>1</v>
      </c>
      <c r="Z13" s="67">
        <v>395</v>
      </c>
      <c r="AA13" s="67">
        <v>201</v>
      </c>
      <c r="AB13" s="67">
        <v>194</v>
      </c>
    </row>
    <row r="14" spans="2:28" ht="15.75" customHeight="1">
      <c r="B14" s="12" t="s">
        <v>18</v>
      </c>
      <c r="C14" s="61">
        <f t="shared" si="0"/>
        <v>1139</v>
      </c>
      <c r="D14" s="62">
        <f t="shared" si="1"/>
        <v>13.446215139442245</v>
      </c>
      <c r="E14" s="63">
        <f t="shared" si="2"/>
        <v>543</v>
      </c>
      <c r="F14" s="62">
        <f t="shared" si="3"/>
        <v>-11.850649350649363</v>
      </c>
      <c r="G14" s="63">
        <f t="shared" si="4"/>
        <v>391</v>
      </c>
      <c r="H14" s="62">
        <f t="shared" si="5"/>
        <v>77.72727272727275</v>
      </c>
      <c r="I14" s="63">
        <f t="shared" si="6"/>
        <v>2</v>
      </c>
      <c r="J14" s="62">
        <f t="shared" si="7"/>
        <v>-87.5</v>
      </c>
      <c r="K14" s="63">
        <f t="shared" si="8"/>
        <v>203</v>
      </c>
      <c r="L14" s="62">
        <f t="shared" si="9"/>
        <v>33.55263157894737</v>
      </c>
      <c r="M14" s="63">
        <f t="shared" si="10"/>
        <v>47</v>
      </c>
      <c r="N14" s="62">
        <f t="shared" si="11"/>
        <v>46.875</v>
      </c>
      <c r="O14" s="63">
        <f t="shared" si="12"/>
        <v>156</v>
      </c>
      <c r="P14" s="64">
        <f t="shared" si="13"/>
        <v>30</v>
      </c>
      <c r="S14" s="65" t="s">
        <v>142</v>
      </c>
      <c r="T14" s="65" t="s">
        <v>97</v>
      </c>
      <c r="U14" s="65" t="s">
        <v>102</v>
      </c>
      <c r="V14" s="67">
        <v>1139</v>
      </c>
      <c r="W14" s="67">
        <v>543</v>
      </c>
      <c r="X14" s="67">
        <v>391</v>
      </c>
      <c r="Y14" s="67">
        <v>2</v>
      </c>
      <c r="Z14" s="67">
        <v>203</v>
      </c>
      <c r="AA14" s="67">
        <v>47</v>
      </c>
      <c r="AB14" s="67">
        <v>156</v>
      </c>
    </row>
    <row r="15" spans="2:28" ht="15.75" customHeight="1">
      <c r="B15" s="12" t="s">
        <v>19</v>
      </c>
      <c r="C15" s="61">
        <f t="shared" si="0"/>
        <v>879</v>
      </c>
      <c r="D15" s="62">
        <f t="shared" si="1"/>
        <v>-10.030706243602864</v>
      </c>
      <c r="E15" s="63">
        <f t="shared" si="2"/>
        <v>530</v>
      </c>
      <c r="F15" s="62">
        <f t="shared" si="3"/>
        <v>-3.8112522686025443</v>
      </c>
      <c r="G15" s="63">
        <f t="shared" si="4"/>
        <v>219</v>
      </c>
      <c r="H15" s="62">
        <f t="shared" si="5"/>
        <v>-6.808510638297875</v>
      </c>
      <c r="I15" s="63">
        <f t="shared" si="6"/>
        <v>0</v>
      </c>
      <c r="J15" s="62" t="str">
        <f t="shared" si="7"/>
        <v>  -100.0</v>
      </c>
      <c r="K15" s="63">
        <f t="shared" si="8"/>
        <v>130</v>
      </c>
      <c r="L15" s="62">
        <f t="shared" si="9"/>
        <v>-29.347826086956516</v>
      </c>
      <c r="M15" s="63">
        <f t="shared" si="10"/>
        <v>0</v>
      </c>
      <c r="N15" s="62" t="str">
        <f t="shared" si="11"/>
        <v>  -100.0</v>
      </c>
      <c r="O15" s="63">
        <f t="shared" si="12"/>
        <v>130</v>
      </c>
      <c r="P15" s="64">
        <f t="shared" si="13"/>
        <v>-12.162162162162161</v>
      </c>
      <c r="S15" s="65" t="s">
        <v>142</v>
      </c>
      <c r="T15" s="65" t="s">
        <v>97</v>
      </c>
      <c r="U15" s="65" t="s">
        <v>103</v>
      </c>
      <c r="V15" s="67">
        <v>879</v>
      </c>
      <c r="W15" s="67">
        <v>530</v>
      </c>
      <c r="X15" s="67">
        <v>219</v>
      </c>
      <c r="Y15" s="67">
        <v>0</v>
      </c>
      <c r="Z15" s="67">
        <v>130</v>
      </c>
      <c r="AA15" s="67">
        <v>0</v>
      </c>
      <c r="AB15" s="67">
        <v>130</v>
      </c>
    </row>
    <row r="16" spans="2:28" ht="15.75" customHeight="1">
      <c r="B16" s="12" t="s">
        <v>20</v>
      </c>
      <c r="C16" s="61">
        <f t="shared" si="0"/>
        <v>4708</v>
      </c>
      <c r="D16" s="62">
        <f t="shared" si="1"/>
        <v>-4.347826086956516</v>
      </c>
      <c r="E16" s="63">
        <f t="shared" si="2"/>
        <v>1360</v>
      </c>
      <c r="F16" s="62">
        <f t="shared" si="3"/>
        <v>-17.874396135265698</v>
      </c>
      <c r="G16" s="63">
        <f t="shared" si="4"/>
        <v>1732</v>
      </c>
      <c r="H16" s="62">
        <f t="shared" si="5"/>
        <v>4.526252263126125</v>
      </c>
      <c r="I16" s="63">
        <f t="shared" si="6"/>
        <v>3</v>
      </c>
      <c r="J16" s="62">
        <f t="shared" si="7"/>
        <v>0</v>
      </c>
      <c r="K16" s="63">
        <f t="shared" si="8"/>
        <v>1613</v>
      </c>
      <c r="L16" s="62">
        <f t="shared" si="9"/>
        <v>0.43586550435865945</v>
      </c>
      <c r="M16" s="63">
        <f t="shared" si="10"/>
        <v>336</v>
      </c>
      <c r="N16" s="62">
        <f t="shared" si="11"/>
        <v>-13.84615384615384</v>
      </c>
      <c r="O16" s="63">
        <f t="shared" si="12"/>
        <v>1267</v>
      </c>
      <c r="P16" s="64">
        <f t="shared" si="13"/>
        <v>4.194078947368425</v>
      </c>
      <c r="S16" s="65" t="s">
        <v>142</v>
      </c>
      <c r="T16" s="65" t="s">
        <v>97</v>
      </c>
      <c r="U16" s="65" t="s">
        <v>104</v>
      </c>
      <c r="V16" s="67">
        <v>4708</v>
      </c>
      <c r="W16" s="67">
        <v>1360</v>
      </c>
      <c r="X16" s="67">
        <v>1732</v>
      </c>
      <c r="Y16" s="67">
        <v>3</v>
      </c>
      <c r="Z16" s="67">
        <v>1613</v>
      </c>
      <c r="AA16" s="67">
        <v>336</v>
      </c>
      <c r="AB16" s="67">
        <v>1267</v>
      </c>
    </row>
    <row r="17" spans="2:28" ht="15.75" customHeight="1">
      <c r="B17" s="12" t="s">
        <v>21</v>
      </c>
      <c r="C17" s="61">
        <f t="shared" si="0"/>
        <v>4233</v>
      </c>
      <c r="D17" s="62">
        <f t="shared" si="1"/>
        <v>-5.386678587393831</v>
      </c>
      <c r="E17" s="63">
        <f t="shared" si="2"/>
        <v>1065</v>
      </c>
      <c r="F17" s="62">
        <f t="shared" si="3"/>
        <v>-21.575846833578794</v>
      </c>
      <c r="G17" s="63">
        <f t="shared" si="4"/>
        <v>1861</v>
      </c>
      <c r="H17" s="62">
        <f t="shared" si="5"/>
        <v>19.218449711723267</v>
      </c>
      <c r="I17" s="63">
        <f t="shared" si="6"/>
        <v>1</v>
      </c>
      <c r="J17" s="62">
        <f t="shared" si="7"/>
        <v>-83.33333333333334</v>
      </c>
      <c r="K17" s="63">
        <f t="shared" si="8"/>
        <v>1306</v>
      </c>
      <c r="L17" s="62">
        <f t="shared" si="9"/>
        <v>-15.687540348612004</v>
      </c>
      <c r="M17" s="63">
        <f t="shared" si="10"/>
        <v>407</v>
      </c>
      <c r="N17" s="62">
        <f t="shared" si="11"/>
        <v>-34.67094703049759</v>
      </c>
      <c r="O17" s="63">
        <f t="shared" si="12"/>
        <v>892</v>
      </c>
      <c r="P17" s="64">
        <f t="shared" si="13"/>
        <v>-3.671706263498919</v>
      </c>
      <c r="S17" s="65" t="s">
        <v>142</v>
      </c>
      <c r="T17" s="65" t="s">
        <v>97</v>
      </c>
      <c r="U17" s="65" t="s">
        <v>105</v>
      </c>
      <c r="V17" s="67">
        <v>4233</v>
      </c>
      <c r="W17" s="67">
        <v>1065</v>
      </c>
      <c r="X17" s="67">
        <v>1861</v>
      </c>
      <c r="Y17" s="67">
        <v>1</v>
      </c>
      <c r="Z17" s="67">
        <v>1306</v>
      </c>
      <c r="AA17" s="67">
        <v>407</v>
      </c>
      <c r="AB17" s="67">
        <v>892</v>
      </c>
    </row>
    <row r="18" spans="2:28" ht="15.75" customHeight="1">
      <c r="B18" s="12" t="s">
        <v>22</v>
      </c>
      <c r="C18" s="61">
        <f t="shared" si="0"/>
        <v>10546</v>
      </c>
      <c r="D18" s="62">
        <f t="shared" si="1"/>
        <v>-10.657404269739061</v>
      </c>
      <c r="E18" s="63">
        <f t="shared" si="2"/>
        <v>1451</v>
      </c>
      <c r="F18" s="62">
        <f t="shared" si="3"/>
        <v>-11.685940353012782</v>
      </c>
      <c r="G18" s="63">
        <f t="shared" si="4"/>
        <v>5081</v>
      </c>
      <c r="H18" s="62">
        <f t="shared" si="5"/>
        <v>8.940823327615789</v>
      </c>
      <c r="I18" s="63">
        <f t="shared" si="6"/>
        <v>103</v>
      </c>
      <c r="J18" s="62">
        <f t="shared" si="7"/>
        <v>134.0909090909091</v>
      </c>
      <c r="K18" s="63">
        <f t="shared" si="8"/>
        <v>3911</v>
      </c>
      <c r="L18" s="62">
        <f t="shared" si="9"/>
        <v>-28.278012103429305</v>
      </c>
      <c r="M18" s="63">
        <f t="shared" si="10"/>
        <v>1894</v>
      </c>
      <c r="N18" s="62">
        <f t="shared" si="11"/>
        <v>-47.49098974216801</v>
      </c>
      <c r="O18" s="63">
        <f t="shared" si="12"/>
        <v>1992</v>
      </c>
      <c r="P18" s="64">
        <f t="shared" si="13"/>
        <v>11.534154535274354</v>
      </c>
      <c r="S18" s="65" t="s">
        <v>142</v>
      </c>
      <c r="T18" s="65" t="s">
        <v>97</v>
      </c>
      <c r="U18" s="65" t="s">
        <v>106</v>
      </c>
      <c r="V18" s="67">
        <v>10546</v>
      </c>
      <c r="W18" s="67">
        <v>1451</v>
      </c>
      <c r="X18" s="67">
        <v>5081</v>
      </c>
      <c r="Y18" s="67">
        <v>103</v>
      </c>
      <c r="Z18" s="67">
        <v>3911</v>
      </c>
      <c r="AA18" s="67">
        <v>1894</v>
      </c>
      <c r="AB18" s="67">
        <v>1992</v>
      </c>
    </row>
    <row r="19" spans="2:28" ht="15.75" customHeight="1">
      <c r="B19" s="12" t="s">
        <v>23</v>
      </c>
      <c r="C19" s="61">
        <f t="shared" si="0"/>
        <v>5440</v>
      </c>
      <c r="D19" s="62">
        <f t="shared" si="1"/>
        <v>-12.68057784911717</v>
      </c>
      <c r="E19" s="63">
        <f t="shared" si="2"/>
        <v>1003</v>
      </c>
      <c r="F19" s="62">
        <f t="shared" si="3"/>
        <v>-29.66339410939692</v>
      </c>
      <c r="G19" s="63">
        <f t="shared" si="4"/>
        <v>2698</v>
      </c>
      <c r="H19" s="62">
        <f t="shared" si="5"/>
        <v>23.59138799816766</v>
      </c>
      <c r="I19" s="63">
        <f t="shared" si="6"/>
        <v>250</v>
      </c>
      <c r="J19" s="62">
        <f t="shared" si="7"/>
        <v>8233.333333333332</v>
      </c>
      <c r="K19" s="63">
        <f t="shared" si="8"/>
        <v>1489</v>
      </c>
      <c r="L19" s="62">
        <f t="shared" si="9"/>
        <v>-43.124522536287245</v>
      </c>
      <c r="M19" s="63">
        <f t="shared" si="10"/>
        <v>461</v>
      </c>
      <c r="N19" s="62">
        <f t="shared" si="11"/>
        <v>-62.82258064516129</v>
      </c>
      <c r="O19" s="63">
        <f t="shared" si="12"/>
        <v>1012</v>
      </c>
      <c r="P19" s="64">
        <f t="shared" si="13"/>
        <v>-25.037037037037038</v>
      </c>
      <c r="S19" s="65" t="s">
        <v>142</v>
      </c>
      <c r="T19" s="65" t="s">
        <v>97</v>
      </c>
      <c r="U19" s="65" t="s">
        <v>107</v>
      </c>
      <c r="V19" s="67">
        <v>5440</v>
      </c>
      <c r="W19" s="67">
        <v>1003</v>
      </c>
      <c r="X19" s="67">
        <v>2698</v>
      </c>
      <c r="Y19" s="67">
        <v>250</v>
      </c>
      <c r="Z19" s="67">
        <v>1489</v>
      </c>
      <c r="AA19" s="67">
        <v>461</v>
      </c>
      <c r="AB19" s="67">
        <v>1012</v>
      </c>
    </row>
    <row r="20" spans="2:28" ht="15.75" customHeight="1">
      <c r="B20" s="12" t="s">
        <v>24</v>
      </c>
      <c r="C20" s="61">
        <f t="shared" si="0"/>
        <v>1142</v>
      </c>
      <c r="D20" s="62">
        <f t="shared" si="1"/>
        <v>-4.991680532445912</v>
      </c>
      <c r="E20" s="63">
        <f t="shared" si="2"/>
        <v>733</v>
      </c>
      <c r="F20" s="62">
        <f t="shared" si="3"/>
        <v>-9.61775585696671</v>
      </c>
      <c r="G20" s="63">
        <f t="shared" si="4"/>
        <v>367</v>
      </c>
      <c r="H20" s="62">
        <f t="shared" si="5"/>
        <v>9.226190476190467</v>
      </c>
      <c r="I20" s="63">
        <f t="shared" si="6"/>
        <v>1</v>
      </c>
      <c r="J20" s="62">
        <f t="shared" si="7"/>
        <v>0</v>
      </c>
      <c r="K20" s="63">
        <f t="shared" si="8"/>
        <v>41</v>
      </c>
      <c r="L20" s="62">
        <f t="shared" si="9"/>
        <v>-24.074074074074076</v>
      </c>
      <c r="M20" s="63">
        <f t="shared" si="10"/>
        <v>0</v>
      </c>
      <c r="N20" s="62" t="str">
        <f t="shared" si="11"/>
        <v>0.0</v>
      </c>
      <c r="O20" s="63">
        <f t="shared" si="12"/>
        <v>39</v>
      </c>
      <c r="P20" s="64">
        <f t="shared" si="13"/>
        <v>-27.777777777777786</v>
      </c>
      <c r="S20" s="65" t="s">
        <v>142</v>
      </c>
      <c r="T20" s="65" t="s">
        <v>97</v>
      </c>
      <c r="U20" s="65" t="s">
        <v>108</v>
      </c>
      <c r="V20" s="67">
        <v>1142</v>
      </c>
      <c r="W20" s="67">
        <v>733</v>
      </c>
      <c r="X20" s="67">
        <v>367</v>
      </c>
      <c r="Y20" s="67">
        <v>1</v>
      </c>
      <c r="Z20" s="67">
        <v>41</v>
      </c>
      <c r="AA20" s="67">
        <v>0</v>
      </c>
      <c r="AB20" s="67">
        <v>39</v>
      </c>
    </row>
    <row r="21" spans="2:28" ht="15.75" customHeight="1">
      <c r="B21" s="12" t="s">
        <v>25</v>
      </c>
      <c r="C21" s="61">
        <f t="shared" si="0"/>
        <v>458</v>
      </c>
      <c r="D21" s="62">
        <f t="shared" si="1"/>
        <v>-15.808823529411768</v>
      </c>
      <c r="E21" s="63">
        <f t="shared" si="2"/>
        <v>274</v>
      </c>
      <c r="F21" s="62">
        <f t="shared" si="3"/>
        <v>-20.809248554913296</v>
      </c>
      <c r="G21" s="63">
        <f t="shared" si="4"/>
        <v>165</v>
      </c>
      <c r="H21" s="62">
        <f t="shared" si="5"/>
        <v>-8.83977900552486</v>
      </c>
      <c r="I21" s="63">
        <f t="shared" si="6"/>
        <v>0</v>
      </c>
      <c r="J21" s="62" t="str">
        <f t="shared" si="7"/>
        <v>  -100.0</v>
      </c>
      <c r="K21" s="63">
        <f t="shared" si="8"/>
        <v>19</v>
      </c>
      <c r="L21" s="62">
        <f t="shared" si="9"/>
        <v>18.75</v>
      </c>
      <c r="M21" s="63">
        <f t="shared" si="10"/>
        <v>0</v>
      </c>
      <c r="N21" s="62" t="str">
        <f t="shared" si="11"/>
        <v>0.0</v>
      </c>
      <c r="O21" s="63">
        <f t="shared" si="12"/>
        <v>19</v>
      </c>
      <c r="P21" s="64">
        <f t="shared" si="13"/>
        <v>18.75</v>
      </c>
      <c r="S21" s="65" t="s">
        <v>142</v>
      </c>
      <c r="T21" s="65" t="s">
        <v>97</v>
      </c>
      <c r="U21" s="65" t="s">
        <v>109</v>
      </c>
      <c r="V21" s="67">
        <v>458</v>
      </c>
      <c r="W21" s="67">
        <v>274</v>
      </c>
      <c r="X21" s="67">
        <v>165</v>
      </c>
      <c r="Y21" s="67">
        <v>0</v>
      </c>
      <c r="Z21" s="67">
        <v>19</v>
      </c>
      <c r="AA21" s="67">
        <v>0</v>
      </c>
      <c r="AB21" s="67">
        <v>19</v>
      </c>
    </row>
    <row r="22" spans="2:28" ht="15.75" customHeight="1">
      <c r="B22" s="12" t="s">
        <v>26</v>
      </c>
      <c r="C22" s="61">
        <f t="shared" si="0"/>
        <v>484</v>
      </c>
      <c r="D22" s="62">
        <f t="shared" si="1"/>
        <v>-25.993883792048933</v>
      </c>
      <c r="E22" s="63">
        <f t="shared" si="2"/>
        <v>347</v>
      </c>
      <c r="F22" s="62">
        <f t="shared" si="3"/>
        <v>-16.985645933014354</v>
      </c>
      <c r="G22" s="63">
        <f t="shared" si="4"/>
        <v>73</v>
      </c>
      <c r="H22" s="62">
        <f t="shared" si="5"/>
        <v>-40.65040650406504</v>
      </c>
      <c r="I22" s="63">
        <f t="shared" si="6"/>
        <v>0</v>
      </c>
      <c r="J22" s="62" t="str">
        <f t="shared" si="7"/>
        <v>  -100.0</v>
      </c>
      <c r="K22" s="63">
        <f t="shared" si="8"/>
        <v>64</v>
      </c>
      <c r="L22" s="62">
        <f t="shared" si="9"/>
        <v>-42.34234234234234</v>
      </c>
      <c r="M22" s="63">
        <f t="shared" si="10"/>
        <v>0</v>
      </c>
      <c r="N22" s="62" t="str">
        <f t="shared" si="11"/>
        <v>  -100.0</v>
      </c>
      <c r="O22" s="63">
        <f t="shared" si="12"/>
        <v>64</v>
      </c>
      <c r="P22" s="64">
        <f t="shared" si="13"/>
        <v>8.474576271186436</v>
      </c>
      <c r="S22" s="65" t="s">
        <v>142</v>
      </c>
      <c r="T22" s="65" t="s">
        <v>97</v>
      </c>
      <c r="U22" s="65" t="s">
        <v>110</v>
      </c>
      <c r="V22" s="67">
        <v>484</v>
      </c>
      <c r="W22" s="67">
        <v>347</v>
      </c>
      <c r="X22" s="67">
        <v>73</v>
      </c>
      <c r="Y22" s="67">
        <v>0</v>
      </c>
      <c r="Z22" s="67">
        <v>64</v>
      </c>
      <c r="AA22" s="67">
        <v>0</v>
      </c>
      <c r="AB22" s="67">
        <v>64</v>
      </c>
    </row>
    <row r="23" spans="2:28" ht="15.75" customHeight="1">
      <c r="B23" s="12" t="s">
        <v>27</v>
      </c>
      <c r="C23" s="61">
        <f t="shared" si="0"/>
        <v>346</v>
      </c>
      <c r="D23" s="62">
        <f t="shared" si="1"/>
        <v>-1.1428571428571388</v>
      </c>
      <c r="E23" s="63">
        <f t="shared" si="2"/>
        <v>230</v>
      </c>
      <c r="F23" s="62">
        <f t="shared" si="3"/>
        <v>-19.014084507042256</v>
      </c>
      <c r="G23" s="63">
        <f t="shared" si="4"/>
        <v>86</v>
      </c>
      <c r="H23" s="62">
        <f t="shared" si="5"/>
        <v>115</v>
      </c>
      <c r="I23" s="63">
        <f t="shared" si="6"/>
        <v>0</v>
      </c>
      <c r="J23" s="62" t="str">
        <f t="shared" si="7"/>
        <v>  -100.0</v>
      </c>
      <c r="K23" s="63">
        <f t="shared" si="8"/>
        <v>30</v>
      </c>
      <c r="L23" s="62">
        <f t="shared" si="9"/>
        <v>20</v>
      </c>
      <c r="M23" s="63">
        <f t="shared" si="10"/>
        <v>0</v>
      </c>
      <c r="N23" s="62" t="str">
        <f t="shared" si="11"/>
        <v>0.0</v>
      </c>
      <c r="O23" s="63">
        <f t="shared" si="12"/>
        <v>30</v>
      </c>
      <c r="P23" s="64">
        <f t="shared" si="13"/>
        <v>30.434782608695656</v>
      </c>
      <c r="S23" s="65" t="s">
        <v>142</v>
      </c>
      <c r="T23" s="65" t="s">
        <v>97</v>
      </c>
      <c r="U23" s="65" t="s">
        <v>111</v>
      </c>
      <c r="V23" s="67">
        <v>346</v>
      </c>
      <c r="W23" s="67">
        <v>230</v>
      </c>
      <c r="X23" s="67">
        <v>86</v>
      </c>
      <c r="Y23" s="67">
        <v>0</v>
      </c>
      <c r="Z23" s="67">
        <v>30</v>
      </c>
      <c r="AA23" s="67">
        <v>0</v>
      </c>
      <c r="AB23" s="67">
        <v>30</v>
      </c>
    </row>
    <row r="24" spans="2:28" ht="15.75" customHeight="1">
      <c r="B24" s="12" t="s">
        <v>28</v>
      </c>
      <c r="C24" s="61">
        <f t="shared" si="0"/>
        <v>350</v>
      </c>
      <c r="D24" s="62">
        <f t="shared" si="1"/>
        <v>15.131578947368425</v>
      </c>
      <c r="E24" s="63">
        <f t="shared" si="2"/>
        <v>191</v>
      </c>
      <c r="F24" s="62">
        <f t="shared" si="3"/>
        <v>-23.599999999999994</v>
      </c>
      <c r="G24" s="63">
        <f t="shared" si="4"/>
        <v>127</v>
      </c>
      <c r="H24" s="62">
        <f t="shared" si="5"/>
        <v>217.5</v>
      </c>
      <c r="I24" s="63">
        <f t="shared" si="6"/>
        <v>0</v>
      </c>
      <c r="J24" s="62" t="str">
        <f t="shared" si="7"/>
        <v>0.0</v>
      </c>
      <c r="K24" s="63">
        <f t="shared" si="8"/>
        <v>32</v>
      </c>
      <c r="L24" s="62">
        <f t="shared" si="9"/>
        <v>128.57142857142856</v>
      </c>
      <c r="M24" s="63">
        <f t="shared" si="10"/>
        <v>0</v>
      </c>
      <c r="N24" s="62" t="str">
        <f t="shared" si="11"/>
        <v>0.0</v>
      </c>
      <c r="O24" s="63">
        <f t="shared" si="12"/>
        <v>32</v>
      </c>
      <c r="P24" s="64">
        <f t="shared" si="13"/>
        <v>128.57142857142856</v>
      </c>
      <c r="S24" s="65" t="s">
        <v>142</v>
      </c>
      <c r="T24" s="65" t="s">
        <v>97</v>
      </c>
      <c r="U24" s="65" t="s">
        <v>112</v>
      </c>
      <c r="V24" s="67">
        <v>350</v>
      </c>
      <c r="W24" s="67">
        <v>191</v>
      </c>
      <c r="X24" s="67">
        <v>127</v>
      </c>
      <c r="Y24" s="67">
        <v>0</v>
      </c>
      <c r="Z24" s="67">
        <v>32</v>
      </c>
      <c r="AA24" s="67">
        <v>0</v>
      </c>
      <c r="AB24" s="67">
        <v>32</v>
      </c>
    </row>
    <row r="25" spans="2:28" ht="15.75" customHeight="1">
      <c r="B25" s="12" t="s">
        <v>29</v>
      </c>
      <c r="C25" s="61">
        <f t="shared" si="0"/>
        <v>998</v>
      </c>
      <c r="D25" s="62">
        <f t="shared" si="1"/>
        <v>1.8367346938775455</v>
      </c>
      <c r="E25" s="63">
        <f t="shared" si="2"/>
        <v>542</v>
      </c>
      <c r="F25" s="62">
        <f t="shared" si="3"/>
        <v>-21.220930232558146</v>
      </c>
      <c r="G25" s="63">
        <f t="shared" si="4"/>
        <v>372</v>
      </c>
      <c r="H25" s="62">
        <f t="shared" si="5"/>
        <v>73.83177570093457</v>
      </c>
      <c r="I25" s="63">
        <f t="shared" si="6"/>
        <v>4</v>
      </c>
      <c r="J25" s="62">
        <f t="shared" si="7"/>
        <v>0</v>
      </c>
      <c r="K25" s="63">
        <f t="shared" si="8"/>
        <v>80</v>
      </c>
      <c r="L25" s="62">
        <f t="shared" si="9"/>
        <v>8.108108108108112</v>
      </c>
      <c r="M25" s="63">
        <f t="shared" si="10"/>
        <v>39</v>
      </c>
      <c r="N25" s="62" t="str">
        <f t="shared" si="11"/>
        <v>     -   </v>
      </c>
      <c r="O25" s="63">
        <f t="shared" si="12"/>
        <v>41</v>
      </c>
      <c r="P25" s="64">
        <f t="shared" si="13"/>
        <v>-44.5945945945946</v>
      </c>
      <c r="S25" s="65" t="s">
        <v>142</v>
      </c>
      <c r="T25" s="65" t="s">
        <v>97</v>
      </c>
      <c r="U25" s="65" t="s">
        <v>113</v>
      </c>
      <c r="V25" s="67">
        <v>998</v>
      </c>
      <c r="W25" s="67">
        <v>542</v>
      </c>
      <c r="X25" s="67">
        <v>372</v>
      </c>
      <c r="Y25" s="67">
        <v>4</v>
      </c>
      <c r="Z25" s="67">
        <v>80</v>
      </c>
      <c r="AA25" s="67">
        <v>39</v>
      </c>
      <c r="AB25" s="67">
        <v>41</v>
      </c>
    </row>
    <row r="26" spans="2:28" ht="15.75" customHeight="1">
      <c r="B26" s="12" t="s">
        <v>30</v>
      </c>
      <c r="C26" s="61">
        <f t="shared" si="0"/>
        <v>821</v>
      </c>
      <c r="D26" s="62">
        <f t="shared" si="1"/>
        <v>-27.473498233215537</v>
      </c>
      <c r="E26" s="63">
        <f t="shared" si="2"/>
        <v>530</v>
      </c>
      <c r="F26" s="62">
        <f t="shared" si="3"/>
        <v>-18.586789554531492</v>
      </c>
      <c r="G26" s="63">
        <f t="shared" si="4"/>
        <v>104</v>
      </c>
      <c r="H26" s="62">
        <f t="shared" si="5"/>
        <v>-63.12056737588653</v>
      </c>
      <c r="I26" s="63">
        <f t="shared" si="6"/>
        <v>2</v>
      </c>
      <c r="J26" s="62">
        <f t="shared" si="7"/>
        <v>-66.66666666666667</v>
      </c>
      <c r="K26" s="63">
        <f t="shared" si="8"/>
        <v>185</v>
      </c>
      <c r="L26" s="62">
        <f t="shared" si="9"/>
        <v>-4.145077720207254</v>
      </c>
      <c r="M26" s="63">
        <f t="shared" si="10"/>
        <v>32</v>
      </c>
      <c r="N26" s="62">
        <f t="shared" si="11"/>
        <v>-52.23880597014926</v>
      </c>
      <c r="O26" s="63">
        <f t="shared" si="12"/>
        <v>153</v>
      </c>
      <c r="P26" s="64">
        <f t="shared" si="13"/>
        <v>21.428571428571416</v>
      </c>
      <c r="S26" s="65" t="s">
        <v>142</v>
      </c>
      <c r="T26" s="65" t="s">
        <v>97</v>
      </c>
      <c r="U26" s="65" t="s">
        <v>114</v>
      </c>
      <c r="V26" s="67">
        <v>821</v>
      </c>
      <c r="W26" s="67">
        <v>530</v>
      </c>
      <c r="X26" s="67">
        <v>104</v>
      </c>
      <c r="Y26" s="67">
        <v>2</v>
      </c>
      <c r="Z26" s="67">
        <v>185</v>
      </c>
      <c r="AA26" s="67">
        <v>32</v>
      </c>
      <c r="AB26" s="67">
        <v>153</v>
      </c>
    </row>
    <row r="27" spans="2:28" ht="15.75" customHeight="1">
      <c r="B27" s="12" t="s">
        <v>31</v>
      </c>
      <c r="C27" s="61">
        <f t="shared" si="0"/>
        <v>2261</v>
      </c>
      <c r="D27" s="62">
        <f t="shared" si="1"/>
        <v>-3.16916488222698</v>
      </c>
      <c r="E27" s="63">
        <f t="shared" si="2"/>
        <v>1144</v>
      </c>
      <c r="F27" s="62">
        <f t="shared" si="3"/>
        <v>-13.333333333333329</v>
      </c>
      <c r="G27" s="63">
        <f t="shared" si="4"/>
        <v>673</v>
      </c>
      <c r="H27" s="62">
        <f t="shared" si="5"/>
        <v>-9.421265141318983</v>
      </c>
      <c r="I27" s="63">
        <f t="shared" si="6"/>
        <v>9</v>
      </c>
      <c r="J27" s="62">
        <f t="shared" si="7"/>
        <v>350</v>
      </c>
      <c r="K27" s="63">
        <f t="shared" si="8"/>
        <v>435</v>
      </c>
      <c r="L27" s="62">
        <f t="shared" si="9"/>
        <v>61.111111111111114</v>
      </c>
      <c r="M27" s="63">
        <f t="shared" si="10"/>
        <v>187</v>
      </c>
      <c r="N27" s="62">
        <f t="shared" si="11"/>
        <v>133.75</v>
      </c>
      <c r="O27" s="63">
        <f t="shared" si="12"/>
        <v>248</v>
      </c>
      <c r="P27" s="64">
        <f t="shared" si="13"/>
        <v>30.5263157894737</v>
      </c>
      <c r="S27" s="65" t="s">
        <v>142</v>
      </c>
      <c r="T27" s="65" t="s">
        <v>97</v>
      </c>
      <c r="U27" s="65" t="s">
        <v>115</v>
      </c>
      <c r="V27" s="67">
        <v>2261</v>
      </c>
      <c r="W27" s="67">
        <v>1144</v>
      </c>
      <c r="X27" s="67">
        <v>673</v>
      </c>
      <c r="Y27" s="67">
        <v>9</v>
      </c>
      <c r="Z27" s="67">
        <v>435</v>
      </c>
      <c r="AA27" s="67">
        <v>187</v>
      </c>
      <c r="AB27" s="67">
        <v>248</v>
      </c>
    </row>
    <row r="28" spans="2:28" ht="15.75" customHeight="1">
      <c r="B28" s="12" t="s">
        <v>32</v>
      </c>
      <c r="C28" s="61">
        <f t="shared" si="0"/>
        <v>4723</v>
      </c>
      <c r="D28" s="62">
        <f t="shared" si="1"/>
        <v>8.077803203661333</v>
      </c>
      <c r="E28" s="63">
        <f t="shared" si="2"/>
        <v>1558</v>
      </c>
      <c r="F28" s="62">
        <f t="shared" si="3"/>
        <v>-8.675263774912082</v>
      </c>
      <c r="G28" s="63">
        <f t="shared" si="4"/>
        <v>1665</v>
      </c>
      <c r="H28" s="62">
        <f t="shared" si="5"/>
        <v>22.426470588235304</v>
      </c>
      <c r="I28" s="63">
        <f t="shared" si="6"/>
        <v>8</v>
      </c>
      <c r="J28" s="62">
        <f t="shared" si="7"/>
        <v>300</v>
      </c>
      <c r="K28" s="63">
        <f t="shared" si="8"/>
        <v>1492</v>
      </c>
      <c r="L28" s="62">
        <f t="shared" si="9"/>
        <v>14.59293394777265</v>
      </c>
      <c r="M28" s="63">
        <f t="shared" si="10"/>
        <v>614</v>
      </c>
      <c r="N28" s="62">
        <f t="shared" si="11"/>
        <v>7.342657342657333</v>
      </c>
      <c r="O28" s="63">
        <f t="shared" si="12"/>
        <v>878</v>
      </c>
      <c r="P28" s="64">
        <f t="shared" si="13"/>
        <v>20.273972602739732</v>
      </c>
      <c r="S28" s="65" t="s">
        <v>142</v>
      </c>
      <c r="T28" s="65" t="s">
        <v>97</v>
      </c>
      <c r="U28" s="65" t="s">
        <v>116</v>
      </c>
      <c r="V28" s="67">
        <v>4723</v>
      </c>
      <c r="W28" s="67">
        <v>1558</v>
      </c>
      <c r="X28" s="67">
        <v>1665</v>
      </c>
      <c r="Y28" s="67">
        <v>8</v>
      </c>
      <c r="Z28" s="67">
        <v>1492</v>
      </c>
      <c r="AA28" s="67">
        <v>614</v>
      </c>
      <c r="AB28" s="67">
        <v>878</v>
      </c>
    </row>
    <row r="29" spans="2:28" ht="15.75" customHeight="1">
      <c r="B29" s="12" t="s">
        <v>33</v>
      </c>
      <c r="C29" s="61">
        <f t="shared" si="0"/>
        <v>821</v>
      </c>
      <c r="D29" s="62">
        <f t="shared" si="1"/>
        <v>5.256410256410263</v>
      </c>
      <c r="E29" s="63">
        <f t="shared" si="2"/>
        <v>466</v>
      </c>
      <c r="F29" s="62">
        <f t="shared" si="3"/>
        <v>-10.211946050096344</v>
      </c>
      <c r="G29" s="63">
        <f t="shared" si="4"/>
        <v>249</v>
      </c>
      <c r="H29" s="62">
        <f t="shared" si="5"/>
        <v>56.60377358490567</v>
      </c>
      <c r="I29" s="63">
        <f t="shared" si="6"/>
        <v>9</v>
      </c>
      <c r="J29" s="62">
        <f t="shared" si="7"/>
        <v>200</v>
      </c>
      <c r="K29" s="63">
        <f t="shared" si="8"/>
        <v>97</v>
      </c>
      <c r="L29" s="62">
        <f t="shared" si="9"/>
        <v>-2.0202020202020208</v>
      </c>
      <c r="M29" s="63">
        <f t="shared" si="10"/>
        <v>0</v>
      </c>
      <c r="N29" s="62" t="str">
        <f t="shared" si="11"/>
        <v>0.0</v>
      </c>
      <c r="O29" s="63">
        <f t="shared" si="12"/>
        <v>97</v>
      </c>
      <c r="P29" s="64">
        <f t="shared" si="13"/>
        <v>-2.0202020202020208</v>
      </c>
      <c r="S29" s="65" t="s">
        <v>142</v>
      </c>
      <c r="T29" s="65" t="s">
        <v>97</v>
      </c>
      <c r="U29" s="65" t="s">
        <v>117</v>
      </c>
      <c r="V29" s="67">
        <v>821</v>
      </c>
      <c r="W29" s="67">
        <v>466</v>
      </c>
      <c r="X29" s="67">
        <v>249</v>
      </c>
      <c r="Y29" s="67">
        <v>9</v>
      </c>
      <c r="Z29" s="67">
        <v>97</v>
      </c>
      <c r="AA29" s="67">
        <v>0</v>
      </c>
      <c r="AB29" s="67">
        <v>97</v>
      </c>
    </row>
    <row r="30" spans="2:28" ht="15.75" customHeight="1">
      <c r="B30" s="12" t="s">
        <v>34</v>
      </c>
      <c r="C30" s="61">
        <f t="shared" si="0"/>
        <v>690</v>
      </c>
      <c r="D30" s="62">
        <f t="shared" si="1"/>
        <v>-25.566343042071196</v>
      </c>
      <c r="E30" s="63">
        <f t="shared" si="2"/>
        <v>361</v>
      </c>
      <c r="F30" s="62">
        <f t="shared" si="3"/>
        <v>-23.51694915254238</v>
      </c>
      <c r="G30" s="63">
        <f t="shared" si="4"/>
        <v>235</v>
      </c>
      <c r="H30" s="62">
        <f t="shared" si="5"/>
        <v>-18.965517241379317</v>
      </c>
      <c r="I30" s="63">
        <f t="shared" si="6"/>
        <v>8</v>
      </c>
      <c r="J30" s="62">
        <f t="shared" si="7"/>
        <v>0</v>
      </c>
      <c r="K30" s="63">
        <f t="shared" si="8"/>
        <v>86</v>
      </c>
      <c r="L30" s="62">
        <f t="shared" si="9"/>
        <v>-45.22292993630573</v>
      </c>
      <c r="M30" s="63">
        <f t="shared" si="10"/>
        <v>0</v>
      </c>
      <c r="N30" s="62" t="str">
        <f t="shared" si="11"/>
        <v>  -100.0</v>
      </c>
      <c r="O30" s="63">
        <f t="shared" si="12"/>
        <v>86</v>
      </c>
      <c r="P30" s="64">
        <f t="shared" si="13"/>
        <v>-17.307692307692307</v>
      </c>
      <c r="S30" s="65" t="s">
        <v>142</v>
      </c>
      <c r="T30" s="65" t="s">
        <v>97</v>
      </c>
      <c r="U30" s="65" t="s">
        <v>118</v>
      </c>
      <c r="V30" s="67">
        <v>690</v>
      </c>
      <c r="W30" s="67">
        <v>361</v>
      </c>
      <c r="X30" s="67">
        <v>235</v>
      </c>
      <c r="Y30" s="67">
        <v>8</v>
      </c>
      <c r="Z30" s="67">
        <v>86</v>
      </c>
      <c r="AA30" s="67">
        <v>0</v>
      </c>
      <c r="AB30" s="67">
        <v>86</v>
      </c>
    </row>
    <row r="31" spans="2:28" ht="15.75" customHeight="1">
      <c r="B31" s="12" t="s">
        <v>35</v>
      </c>
      <c r="C31" s="61">
        <f t="shared" si="0"/>
        <v>1330</v>
      </c>
      <c r="D31" s="62">
        <f t="shared" si="1"/>
        <v>8.482871125611751</v>
      </c>
      <c r="E31" s="63">
        <f t="shared" si="2"/>
        <v>380</v>
      </c>
      <c r="F31" s="62">
        <f t="shared" si="3"/>
        <v>-7.990314769975782</v>
      </c>
      <c r="G31" s="63">
        <f t="shared" si="4"/>
        <v>470</v>
      </c>
      <c r="H31" s="62">
        <f t="shared" si="5"/>
        <v>57.19063545150502</v>
      </c>
      <c r="I31" s="63">
        <f t="shared" si="6"/>
        <v>1</v>
      </c>
      <c r="J31" s="62">
        <f t="shared" si="7"/>
        <v>-50</v>
      </c>
      <c r="K31" s="63">
        <f t="shared" si="8"/>
        <v>479</v>
      </c>
      <c r="L31" s="62">
        <f t="shared" si="9"/>
        <v>-6.4453125</v>
      </c>
      <c r="M31" s="63">
        <f t="shared" si="10"/>
        <v>216</v>
      </c>
      <c r="N31" s="62">
        <f t="shared" si="11"/>
        <v>-10.373443983402481</v>
      </c>
      <c r="O31" s="63">
        <f t="shared" si="12"/>
        <v>263</v>
      </c>
      <c r="P31" s="64">
        <f t="shared" si="13"/>
        <v>-2.9520295202952127</v>
      </c>
      <c r="S31" s="65" t="s">
        <v>142</v>
      </c>
      <c r="T31" s="65" t="s">
        <v>97</v>
      </c>
      <c r="U31" s="65" t="s">
        <v>119</v>
      </c>
      <c r="V31" s="67">
        <v>1330</v>
      </c>
      <c r="W31" s="67">
        <v>380</v>
      </c>
      <c r="X31" s="67">
        <v>470</v>
      </c>
      <c r="Y31" s="67">
        <v>1</v>
      </c>
      <c r="Z31" s="67">
        <v>479</v>
      </c>
      <c r="AA31" s="67">
        <v>216</v>
      </c>
      <c r="AB31" s="67">
        <v>263</v>
      </c>
    </row>
    <row r="32" spans="2:28" ht="15.75" customHeight="1">
      <c r="B32" s="12" t="s">
        <v>36</v>
      </c>
      <c r="C32" s="61">
        <f t="shared" si="0"/>
        <v>6802</v>
      </c>
      <c r="D32" s="62">
        <f t="shared" si="1"/>
        <v>36.44934804413239</v>
      </c>
      <c r="E32" s="63">
        <f t="shared" si="2"/>
        <v>739</v>
      </c>
      <c r="F32" s="62">
        <f t="shared" si="3"/>
        <v>-13.160987074030544</v>
      </c>
      <c r="G32" s="63">
        <f t="shared" si="4"/>
        <v>3107</v>
      </c>
      <c r="H32" s="62">
        <f t="shared" si="5"/>
        <v>74.35465768799102</v>
      </c>
      <c r="I32" s="63">
        <f t="shared" si="6"/>
        <v>94</v>
      </c>
      <c r="J32" s="62">
        <f t="shared" si="7"/>
        <v>113.63636363636363</v>
      </c>
      <c r="K32" s="63">
        <f t="shared" si="8"/>
        <v>2862</v>
      </c>
      <c r="L32" s="62">
        <f t="shared" si="9"/>
        <v>24.00346620450607</v>
      </c>
      <c r="M32" s="63">
        <f t="shared" si="10"/>
        <v>1981</v>
      </c>
      <c r="N32" s="62">
        <f t="shared" si="11"/>
        <v>42.92929292929293</v>
      </c>
      <c r="O32" s="63">
        <f t="shared" si="12"/>
        <v>881</v>
      </c>
      <c r="P32" s="64">
        <f t="shared" si="13"/>
        <v>-4.446854663774403</v>
      </c>
      <c r="S32" s="65" t="s">
        <v>142</v>
      </c>
      <c r="T32" s="65" t="s">
        <v>97</v>
      </c>
      <c r="U32" s="65" t="s">
        <v>120</v>
      </c>
      <c r="V32" s="67">
        <v>6802</v>
      </c>
      <c r="W32" s="67">
        <v>739</v>
      </c>
      <c r="X32" s="67">
        <v>3107</v>
      </c>
      <c r="Y32" s="67">
        <v>94</v>
      </c>
      <c r="Z32" s="67">
        <v>2862</v>
      </c>
      <c r="AA32" s="67">
        <v>1981</v>
      </c>
      <c r="AB32" s="67">
        <v>881</v>
      </c>
    </row>
    <row r="33" spans="2:28" ht="15.75" customHeight="1">
      <c r="B33" s="12" t="s">
        <v>37</v>
      </c>
      <c r="C33" s="61">
        <f t="shared" si="0"/>
        <v>2719</v>
      </c>
      <c r="D33" s="62">
        <f t="shared" si="1"/>
        <v>11.29758493655342</v>
      </c>
      <c r="E33" s="63">
        <f t="shared" si="2"/>
        <v>744</v>
      </c>
      <c r="F33" s="62">
        <f t="shared" si="3"/>
        <v>-19.3058568329718</v>
      </c>
      <c r="G33" s="63">
        <f t="shared" si="4"/>
        <v>948</v>
      </c>
      <c r="H33" s="62">
        <f t="shared" si="5"/>
        <v>48.58934169278996</v>
      </c>
      <c r="I33" s="63">
        <f t="shared" si="6"/>
        <v>32</v>
      </c>
      <c r="J33" s="62">
        <f t="shared" si="7"/>
        <v>52.38095238095238</v>
      </c>
      <c r="K33" s="63">
        <f t="shared" si="8"/>
        <v>995</v>
      </c>
      <c r="L33" s="62">
        <f t="shared" si="9"/>
        <v>15.429234338747094</v>
      </c>
      <c r="M33" s="63">
        <f t="shared" si="10"/>
        <v>467</v>
      </c>
      <c r="N33" s="62">
        <f t="shared" si="11"/>
        <v>10.401891252955082</v>
      </c>
      <c r="O33" s="63">
        <f t="shared" si="12"/>
        <v>528</v>
      </c>
      <c r="P33" s="64">
        <f t="shared" si="13"/>
        <v>20.273348519362173</v>
      </c>
      <c r="S33" s="65" t="s">
        <v>142</v>
      </c>
      <c r="T33" s="65" t="s">
        <v>97</v>
      </c>
      <c r="U33" s="65" t="s">
        <v>121</v>
      </c>
      <c r="V33" s="67">
        <v>2719</v>
      </c>
      <c r="W33" s="67">
        <v>744</v>
      </c>
      <c r="X33" s="67">
        <v>948</v>
      </c>
      <c r="Y33" s="67">
        <v>32</v>
      </c>
      <c r="Z33" s="67">
        <v>995</v>
      </c>
      <c r="AA33" s="67">
        <v>467</v>
      </c>
      <c r="AB33" s="67">
        <v>528</v>
      </c>
    </row>
    <row r="34" spans="2:28" ht="15.75" customHeight="1">
      <c r="B34" s="12" t="s">
        <v>38</v>
      </c>
      <c r="C34" s="61">
        <f t="shared" si="0"/>
        <v>491</v>
      </c>
      <c r="D34" s="62">
        <f t="shared" si="1"/>
        <v>-17.478991596638664</v>
      </c>
      <c r="E34" s="63">
        <f t="shared" si="2"/>
        <v>208</v>
      </c>
      <c r="F34" s="62">
        <f t="shared" si="3"/>
        <v>-25.714285714285708</v>
      </c>
      <c r="G34" s="63">
        <f t="shared" si="4"/>
        <v>155</v>
      </c>
      <c r="H34" s="62">
        <f t="shared" si="5"/>
        <v>6.896551724137922</v>
      </c>
      <c r="I34" s="63">
        <f t="shared" si="6"/>
        <v>0</v>
      </c>
      <c r="J34" s="62" t="str">
        <f t="shared" si="7"/>
        <v>0.0</v>
      </c>
      <c r="K34" s="63">
        <f t="shared" si="8"/>
        <v>128</v>
      </c>
      <c r="L34" s="62">
        <f t="shared" si="9"/>
        <v>-24.705882352941174</v>
      </c>
      <c r="M34" s="63">
        <f t="shared" si="10"/>
        <v>0</v>
      </c>
      <c r="N34" s="62" t="str">
        <f t="shared" si="11"/>
        <v>  -100.0</v>
      </c>
      <c r="O34" s="63">
        <f t="shared" si="12"/>
        <v>128</v>
      </c>
      <c r="P34" s="64">
        <f t="shared" si="13"/>
        <v>-14.09395973154362</v>
      </c>
      <c r="S34" s="65" t="s">
        <v>142</v>
      </c>
      <c r="T34" s="65" t="s">
        <v>97</v>
      </c>
      <c r="U34" s="65" t="s">
        <v>122</v>
      </c>
      <c r="V34" s="67">
        <v>491</v>
      </c>
      <c r="W34" s="67">
        <v>208</v>
      </c>
      <c r="X34" s="67">
        <v>155</v>
      </c>
      <c r="Y34" s="67">
        <v>0</v>
      </c>
      <c r="Z34" s="67">
        <v>128</v>
      </c>
      <c r="AA34" s="67">
        <v>0</v>
      </c>
      <c r="AB34" s="67">
        <v>128</v>
      </c>
    </row>
    <row r="35" spans="2:28" ht="15.75" customHeight="1">
      <c r="B35" s="12" t="s">
        <v>39</v>
      </c>
      <c r="C35" s="61">
        <f t="shared" si="0"/>
        <v>392</v>
      </c>
      <c r="D35" s="62">
        <f t="shared" si="1"/>
        <v>-12.8888888888889</v>
      </c>
      <c r="E35" s="63">
        <f t="shared" si="2"/>
        <v>213</v>
      </c>
      <c r="F35" s="62">
        <f t="shared" si="3"/>
        <v>-23.381294964028783</v>
      </c>
      <c r="G35" s="63">
        <f t="shared" si="4"/>
        <v>126</v>
      </c>
      <c r="H35" s="62">
        <f t="shared" si="5"/>
        <v>-5.26315789473685</v>
      </c>
      <c r="I35" s="63">
        <f t="shared" si="6"/>
        <v>0</v>
      </c>
      <c r="J35" s="62" t="str">
        <f t="shared" si="7"/>
        <v>0.0</v>
      </c>
      <c r="K35" s="63">
        <f t="shared" si="8"/>
        <v>53</v>
      </c>
      <c r="L35" s="62">
        <f t="shared" si="9"/>
        <v>35.89743589743591</v>
      </c>
      <c r="M35" s="63">
        <f t="shared" si="10"/>
        <v>0</v>
      </c>
      <c r="N35" s="62" t="str">
        <f t="shared" si="11"/>
        <v>0.0</v>
      </c>
      <c r="O35" s="63">
        <f t="shared" si="12"/>
        <v>53</v>
      </c>
      <c r="P35" s="64">
        <f t="shared" si="13"/>
        <v>35.89743589743591</v>
      </c>
      <c r="S35" s="65" t="s">
        <v>142</v>
      </c>
      <c r="T35" s="65" t="s">
        <v>97</v>
      </c>
      <c r="U35" s="65" t="s">
        <v>123</v>
      </c>
      <c r="V35" s="67">
        <v>392</v>
      </c>
      <c r="W35" s="67">
        <v>213</v>
      </c>
      <c r="X35" s="67">
        <v>126</v>
      </c>
      <c r="Y35" s="67">
        <v>0</v>
      </c>
      <c r="Z35" s="67">
        <v>53</v>
      </c>
      <c r="AA35" s="67">
        <v>0</v>
      </c>
      <c r="AB35" s="67">
        <v>53</v>
      </c>
    </row>
    <row r="36" spans="2:28" ht="15.75" customHeight="1">
      <c r="B36" s="12" t="s">
        <v>40</v>
      </c>
      <c r="C36" s="61">
        <f t="shared" si="0"/>
        <v>190</v>
      </c>
      <c r="D36" s="62">
        <f t="shared" si="1"/>
        <v>-18.454935622317592</v>
      </c>
      <c r="E36" s="63">
        <f t="shared" si="2"/>
        <v>99</v>
      </c>
      <c r="F36" s="62">
        <f t="shared" si="3"/>
        <v>-39.26380368098159</v>
      </c>
      <c r="G36" s="63">
        <f t="shared" si="4"/>
        <v>83</v>
      </c>
      <c r="H36" s="62">
        <f t="shared" si="5"/>
        <v>207.4074074074074</v>
      </c>
      <c r="I36" s="63">
        <f t="shared" si="6"/>
        <v>0</v>
      </c>
      <c r="J36" s="62" t="str">
        <f t="shared" si="7"/>
        <v>0.0</v>
      </c>
      <c r="K36" s="63">
        <f t="shared" si="8"/>
        <v>8</v>
      </c>
      <c r="L36" s="62">
        <f t="shared" si="9"/>
        <v>-81.3953488372093</v>
      </c>
      <c r="M36" s="63">
        <f t="shared" si="10"/>
        <v>0</v>
      </c>
      <c r="N36" s="62" t="str">
        <f t="shared" si="11"/>
        <v>  -100.0</v>
      </c>
      <c r="O36" s="63">
        <f t="shared" si="12"/>
        <v>8</v>
      </c>
      <c r="P36" s="64">
        <f t="shared" si="13"/>
        <v>60</v>
      </c>
      <c r="S36" s="65" t="s">
        <v>142</v>
      </c>
      <c r="T36" s="65" t="s">
        <v>97</v>
      </c>
      <c r="U36" s="65" t="s">
        <v>124</v>
      </c>
      <c r="V36" s="67">
        <v>190</v>
      </c>
      <c r="W36" s="67">
        <v>99</v>
      </c>
      <c r="X36" s="67">
        <v>83</v>
      </c>
      <c r="Y36" s="67">
        <v>0</v>
      </c>
      <c r="Z36" s="67">
        <v>8</v>
      </c>
      <c r="AA36" s="67">
        <v>0</v>
      </c>
      <c r="AB36" s="67">
        <v>8</v>
      </c>
    </row>
    <row r="37" spans="2:28" ht="15.75" customHeight="1">
      <c r="B37" s="12" t="s">
        <v>41</v>
      </c>
      <c r="C37" s="61">
        <f t="shared" si="0"/>
        <v>317</v>
      </c>
      <c r="D37" s="62">
        <f t="shared" si="1"/>
        <v>19.172932330827066</v>
      </c>
      <c r="E37" s="63">
        <f t="shared" si="2"/>
        <v>132</v>
      </c>
      <c r="F37" s="62">
        <f t="shared" si="3"/>
        <v>-24.57142857142857</v>
      </c>
      <c r="G37" s="63">
        <f t="shared" si="4"/>
        <v>176</v>
      </c>
      <c r="H37" s="62">
        <f t="shared" si="5"/>
        <v>100</v>
      </c>
      <c r="I37" s="63">
        <f t="shared" si="6"/>
        <v>0</v>
      </c>
      <c r="J37" s="62" t="str">
        <f t="shared" si="7"/>
        <v>0.0</v>
      </c>
      <c r="K37" s="63">
        <f t="shared" si="8"/>
        <v>9</v>
      </c>
      <c r="L37" s="62">
        <f t="shared" si="9"/>
        <v>200</v>
      </c>
      <c r="M37" s="63">
        <f t="shared" si="10"/>
        <v>0</v>
      </c>
      <c r="N37" s="62" t="str">
        <f t="shared" si="11"/>
        <v>0.0</v>
      </c>
      <c r="O37" s="63">
        <f t="shared" si="12"/>
        <v>9</v>
      </c>
      <c r="P37" s="64">
        <f t="shared" si="13"/>
        <v>200</v>
      </c>
      <c r="S37" s="65" t="s">
        <v>142</v>
      </c>
      <c r="T37" s="65" t="s">
        <v>97</v>
      </c>
      <c r="U37" s="65" t="s">
        <v>125</v>
      </c>
      <c r="V37" s="67">
        <v>317</v>
      </c>
      <c r="W37" s="67">
        <v>132</v>
      </c>
      <c r="X37" s="67">
        <v>176</v>
      </c>
      <c r="Y37" s="67">
        <v>0</v>
      </c>
      <c r="Z37" s="67">
        <v>9</v>
      </c>
      <c r="AA37" s="67">
        <v>0</v>
      </c>
      <c r="AB37" s="67">
        <v>9</v>
      </c>
    </row>
    <row r="38" spans="2:28" ht="15.75" customHeight="1">
      <c r="B38" s="12" t="s">
        <v>42</v>
      </c>
      <c r="C38" s="61">
        <f t="shared" si="0"/>
        <v>710</v>
      </c>
      <c r="D38" s="62">
        <f t="shared" si="1"/>
        <v>-3.4013605442176953</v>
      </c>
      <c r="E38" s="63">
        <f t="shared" si="2"/>
        <v>405</v>
      </c>
      <c r="F38" s="62">
        <f t="shared" si="3"/>
        <v>-1.2195121951219505</v>
      </c>
      <c r="G38" s="63">
        <f t="shared" si="4"/>
        <v>262</v>
      </c>
      <c r="H38" s="62">
        <f t="shared" si="5"/>
        <v>6.938775510204081</v>
      </c>
      <c r="I38" s="63">
        <f t="shared" si="6"/>
        <v>0</v>
      </c>
      <c r="J38" s="62" t="str">
        <f t="shared" si="7"/>
        <v>  -100.0</v>
      </c>
      <c r="K38" s="63">
        <f t="shared" si="8"/>
        <v>43</v>
      </c>
      <c r="L38" s="62">
        <f t="shared" si="9"/>
        <v>-44.87179487179487</v>
      </c>
      <c r="M38" s="63">
        <f t="shared" si="10"/>
        <v>0</v>
      </c>
      <c r="N38" s="62" t="str">
        <f t="shared" si="11"/>
        <v>  -100.0</v>
      </c>
      <c r="O38" s="63">
        <f t="shared" si="12"/>
        <v>43</v>
      </c>
      <c r="P38" s="64">
        <f t="shared" si="13"/>
        <v>30.30303030303031</v>
      </c>
      <c r="S38" s="65" t="s">
        <v>142</v>
      </c>
      <c r="T38" s="65" t="s">
        <v>97</v>
      </c>
      <c r="U38" s="65" t="s">
        <v>126</v>
      </c>
      <c r="V38" s="67">
        <v>710</v>
      </c>
      <c r="W38" s="67">
        <v>405</v>
      </c>
      <c r="X38" s="67">
        <v>262</v>
      </c>
      <c r="Y38" s="67">
        <v>0</v>
      </c>
      <c r="Z38" s="67">
        <v>43</v>
      </c>
      <c r="AA38" s="67">
        <v>0</v>
      </c>
      <c r="AB38" s="67">
        <v>43</v>
      </c>
    </row>
    <row r="39" spans="2:28" ht="15.75" customHeight="1">
      <c r="B39" s="12" t="s">
        <v>43</v>
      </c>
      <c r="C39" s="61">
        <f t="shared" si="0"/>
        <v>1499</v>
      </c>
      <c r="D39" s="62">
        <f t="shared" si="1"/>
        <v>5.414908579465532</v>
      </c>
      <c r="E39" s="63">
        <f t="shared" si="2"/>
        <v>421</v>
      </c>
      <c r="F39" s="62">
        <f t="shared" si="3"/>
        <v>-10.993657505285412</v>
      </c>
      <c r="G39" s="63">
        <f t="shared" si="4"/>
        <v>403</v>
      </c>
      <c r="H39" s="62">
        <f t="shared" si="5"/>
        <v>-26.72727272727272</v>
      </c>
      <c r="I39" s="63">
        <f t="shared" si="6"/>
        <v>0</v>
      </c>
      <c r="J39" s="62" t="str">
        <f t="shared" si="7"/>
        <v>  -100.0</v>
      </c>
      <c r="K39" s="63">
        <f t="shared" si="8"/>
        <v>675</v>
      </c>
      <c r="L39" s="62">
        <f t="shared" si="9"/>
        <v>73.96907216494844</v>
      </c>
      <c r="M39" s="63">
        <f t="shared" si="10"/>
        <v>496</v>
      </c>
      <c r="N39" s="62">
        <f t="shared" si="11"/>
        <v>159.68586387434556</v>
      </c>
      <c r="O39" s="63">
        <f t="shared" si="12"/>
        <v>179</v>
      </c>
      <c r="P39" s="64">
        <f t="shared" si="13"/>
        <v>-9.137055837563452</v>
      </c>
      <c r="S39" s="65" t="s">
        <v>142</v>
      </c>
      <c r="T39" s="65" t="s">
        <v>97</v>
      </c>
      <c r="U39" s="65" t="s">
        <v>127</v>
      </c>
      <c r="V39" s="67">
        <v>1499</v>
      </c>
      <c r="W39" s="67">
        <v>421</v>
      </c>
      <c r="X39" s="67">
        <v>403</v>
      </c>
      <c r="Y39" s="67">
        <v>0</v>
      </c>
      <c r="Z39" s="67">
        <v>675</v>
      </c>
      <c r="AA39" s="67">
        <v>496</v>
      </c>
      <c r="AB39" s="67">
        <v>179</v>
      </c>
    </row>
    <row r="40" spans="2:28" ht="15.75" customHeight="1">
      <c r="B40" s="12" t="s">
        <v>44</v>
      </c>
      <c r="C40" s="61">
        <f t="shared" si="0"/>
        <v>681</v>
      </c>
      <c r="D40" s="62">
        <f t="shared" si="1"/>
        <v>-0.2928257686676403</v>
      </c>
      <c r="E40" s="63">
        <f t="shared" si="2"/>
        <v>309</v>
      </c>
      <c r="F40" s="62">
        <f t="shared" si="3"/>
        <v>21.17647058823529</v>
      </c>
      <c r="G40" s="63">
        <f t="shared" si="4"/>
        <v>261</v>
      </c>
      <c r="H40" s="62">
        <f t="shared" si="5"/>
        <v>8.29875518672199</v>
      </c>
      <c r="I40" s="63">
        <f t="shared" si="6"/>
        <v>0</v>
      </c>
      <c r="J40" s="62" t="str">
        <f t="shared" si="7"/>
        <v>  -100.0</v>
      </c>
      <c r="K40" s="63">
        <f t="shared" si="8"/>
        <v>111</v>
      </c>
      <c r="L40" s="62">
        <f t="shared" si="9"/>
        <v>-40.32258064516129</v>
      </c>
      <c r="M40" s="63">
        <f t="shared" si="10"/>
        <v>65</v>
      </c>
      <c r="N40" s="62">
        <f t="shared" si="11"/>
        <v>-55.172413793103445</v>
      </c>
      <c r="O40" s="63">
        <f t="shared" si="12"/>
        <v>46</v>
      </c>
      <c r="P40" s="64">
        <f t="shared" si="13"/>
        <v>12.19512195121952</v>
      </c>
      <c r="S40" s="65" t="s">
        <v>142</v>
      </c>
      <c r="T40" s="65" t="s">
        <v>97</v>
      </c>
      <c r="U40" s="65" t="s">
        <v>128</v>
      </c>
      <c r="V40" s="67">
        <v>681</v>
      </c>
      <c r="W40" s="67">
        <v>309</v>
      </c>
      <c r="X40" s="67">
        <v>261</v>
      </c>
      <c r="Y40" s="67">
        <v>0</v>
      </c>
      <c r="Z40" s="67">
        <v>111</v>
      </c>
      <c r="AA40" s="67">
        <v>65</v>
      </c>
      <c r="AB40" s="67">
        <v>46</v>
      </c>
    </row>
    <row r="41" spans="2:28" ht="15.75" customHeight="1">
      <c r="B41" s="12" t="s">
        <v>45</v>
      </c>
      <c r="C41" s="61">
        <f t="shared" si="0"/>
        <v>292</v>
      </c>
      <c r="D41" s="62">
        <f t="shared" si="1"/>
        <v>6.569343065693431</v>
      </c>
      <c r="E41" s="63">
        <f t="shared" si="2"/>
        <v>192</v>
      </c>
      <c r="F41" s="62">
        <f t="shared" si="3"/>
        <v>-13.513513513513516</v>
      </c>
      <c r="G41" s="63">
        <f t="shared" si="4"/>
        <v>88</v>
      </c>
      <c r="H41" s="62">
        <f t="shared" si="5"/>
        <v>104.6511627906977</v>
      </c>
      <c r="I41" s="63">
        <f t="shared" si="6"/>
        <v>4</v>
      </c>
      <c r="J41" s="62">
        <f t="shared" si="7"/>
        <v>33.333333333333314</v>
      </c>
      <c r="K41" s="63">
        <f t="shared" si="8"/>
        <v>8</v>
      </c>
      <c r="L41" s="62">
        <f t="shared" si="9"/>
        <v>33.333333333333314</v>
      </c>
      <c r="M41" s="63">
        <f t="shared" si="10"/>
        <v>0</v>
      </c>
      <c r="N41" s="62" t="str">
        <f t="shared" si="11"/>
        <v>0.0</v>
      </c>
      <c r="O41" s="63">
        <f t="shared" si="12"/>
        <v>8</v>
      </c>
      <c r="P41" s="64">
        <f t="shared" si="13"/>
        <v>33.333333333333314</v>
      </c>
      <c r="S41" s="65" t="s">
        <v>142</v>
      </c>
      <c r="T41" s="65" t="s">
        <v>97</v>
      </c>
      <c r="U41" s="65" t="s">
        <v>129</v>
      </c>
      <c r="V41" s="67">
        <v>292</v>
      </c>
      <c r="W41" s="67">
        <v>192</v>
      </c>
      <c r="X41" s="67">
        <v>88</v>
      </c>
      <c r="Y41" s="67">
        <v>4</v>
      </c>
      <c r="Z41" s="67">
        <v>8</v>
      </c>
      <c r="AA41" s="67">
        <v>0</v>
      </c>
      <c r="AB41" s="67">
        <v>8</v>
      </c>
    </row>
    <row r="42" spans="2:28" ht="15.75" customHeight="1">
      <c r="B42" s="12" t="s">
        <v>46</v>
      </c>
      <c r="C42" s="61">
        <f t="shared" si="0"/>
        <v>403</v>
      </c>
      <c r="D42" s="62">
        <f t="shared" si="1"/>
        <v>-7.568807339449549</v>
      </c>
      <c r="E42" s="63">
        <f t="shared" si="2"/>
        <v>194</v>
      </c>
      <c r="F42" s="62">
        <f t="shared" si="3"/>
        <v>-31.69014084507043</v>
      </c>
      <c r="G42" s="63">
        <f t="shared" si="4"/>
        <v>191</v>
      </c>
      <c r="H42" s="62">
        <f t="shared" si="5"/>
        <v>56.55737704918033</v>
      </c>
      <c r="I42" s="63">
        <f t="shared" si="6"/>
        <v>0</v>
      </c>
      <c r="J42" s="62" t="str">
        <f t="shared" si="7"/>
        <v>0.0</v>
      </c>
      <c r="K42" s="63">
        <f t="shared" si="8"/>
        <v>18</v>
      </c>
      <c r="L42" s="62">
        <f t="shared" si="9"/>
        <v>-40</v>
      </c>
      <c r="M42" s="63">
        <f t="shared" si="10"/>
        <v>0</v>
      </c>
      <c r="N42" s="62" t="str">
        <f t="shared" si="11"/>
        <v>0.0</v>
      </c>
      <c r="O42" s="63">
        <f t="shared" si="12"/>
        <v>18</v>
      </c>
      <c r="P42" s="64">
        <f t="shared" si="13"/>
        <v>-40</v>
      </c>
      <c r="S42" s="65" t="s">
        <v>142</v>
      </c>
      <c r="T42" s="65" t="s">
        <v>97</v>
      </c>
      <c r="U42" s="65" t="s">
        <v>130</v>
      </c>
      <c r="V42" s="67">
        <v>403</v>
      </c>
      <c r="W42" s="67">
        <v>194</v>
      </c>
      <c r="X42" s="67">
        <v>191</v>
      </c>
      <c r="Y42" s="67">
        <v>0</v>
      </c>
      <c r="Z42" s="67">
        <v>18</v>
      </c>
      <c r="AA42" s="67">
        <v>0</v>
      </c>
      <c r="AB42" s="67">
        <v>18</v>
      </c>
    </row>
    <row r="43" spans="2:28" ht="15.75" customHeight="1">
      <c r="B43" s="12" t="s">
        <v>47</v>
      </c>
      <c r="C43" s="61">
        <f t="shared" si="0"/>
        <v>573</v>
      </c>
      <c r="D43" s="62">
        <f t="shared" si="1"/>
        <v>-16.35036496350365</v>
      </c>
      <c r="E43" s="63">
        <f t="shared" si="2"/>
        <v>267</v>
      </c>
      <c r="F43" s="62">
        <f t="shared" si="3"/>
        <v>-29.55145118733509</v>
      </c>
      <c r="G43" s="63">
        <f t="shared" si="4"/>
        <v>232</v>
      </c>
      <c r="H43" s="62">
        <f t="shared" si="5"/>
        <v>-1.2765957446808471</v>
      </c>
      <c r="I43" s="63">
        <f t="shared" si="6"/>
        <v>0</v>
      </c>
      <c r="J43" s="62" t="str">
        <f t="shared" si="7"/>
        <v>0.0</v>
      </c>
      <c r="K43" s="63">
        <f t="shared" si="8"/>
        <v>74</v>
      </c>
      <c r="L43" s="62">
        <f t="shared" si="9"/>
        <v>4.225352112676049</v>
      </c>
      <c r="M43" s="63">
        <f t="shared" si="10"/>
        <v>21</v>
      </c>
      <c r="N43" s="62">
        <f t="shared" si="11"/>
        <v>-46.15384615384615</v>
      </c>
      <c r="O43" s="63">
        <f t="shared" si="12"/>
        <v>53</v>
      </c>
      <c r="P43" s="64">
        <f t="shared" si="13"/>
        <v>65.625</v>
      </c>
      <c r="S43" s="65" t="s">
        <v>142</v>
      </c>
      <c r="T43" s="65" t="s">
        <v>97</v>
      </c>
      <c r="U43" s="65" t="s">
        <v>131</v>
      </c>
      <c r="V43" s="67">
        <v>573</v>
      </c>
      <c r="W43" s="67">
        <v>267</v>
      </c>
      <c r="X43" s="67">
        <v>232</v>
      </c>
      <c r="Y43" s="67">
        <v>0</v>
      </c>
      <c r="Z43" s="67">
        <v>74</v>
      </c>
      <c r="AA43" s="67">
        <v>21</v>
      </c>
      <c r="AB43" s="67">
        <v>53</v>
      </c>
    </row>
    <row r="44" spans="2:28" ht="15.75" customHeight="1">
      <c r="B44" s="12" t="s">
        <v>48</v>
      </c>
      <c r="C44" s="61">
        <f t="shared" si="0"/>
        <v>209</v>
      </c>
      <c r="D44" s="62">
        <f t="shared" si="1"/>
        <v>-26.148409893992934</v>
      </c>
      <c r="E44" s="63">
        <f t="shared" si="2"/>
        <v>135</v>
      </c>
      <c r="F44" s="62">
        <f t="shared" si="3"/>
        <v>-12.903225806451616</v>
      </c>
      <c r="G44" s="63">
        <f t="shared" si="4"/>
        <v>37</v>
      </c>
      <c r="H44" s="62">
        <f t="shared" si="5"/>
        <v>-27.450980392156865</v>
      </c>
      <c r="I44" s="63">
        <f t="shared" si="6"/>
        <v>0</v>
      </c>
      <c r="J44" s="62" t="str">
        <f t="shared" si="7"/>
        <v>  -100.0</v>
      </c>
      <c r="K44" s="63">
        <f t="shared" si="8"/>
        <v>37</v>
      </c>
      <c r="L44" s="62">
        <f t="shared" si="9"/>
        <v>-35.08771929824562</v>
      </c>
      <c r="M44" s="63">
        <f t="shared" si="10"/>
        <v>0</v>
      </c>
      <c r="N44" s="62" t="str">
        <f t="shared" si="11"/>
        <v>  -100.0</v>
      </c>
      <c r="O44" s="63">
        <f t="shared" si="12"/>
        <v>37</v>
      </c>
      <c r="P44" s="64">
        <f t="shared" si="13"/>
        <v>23.333333333333343</v>
      </c>
      <c r="S44" s="65" t="s">
        <v>142</v>
      </c>
      <c r="T44" s="65" t="s">
        <v>97</v>
      </c>
      <c r="U44" s="65" t="s">
        <v>132</v>
      </c>
      <c r="V44" s="67">
        <v>209</v>
      </c>
      <c r="W44" s="67">
        <v>135</v>
      </c>
      <c r="X44" s="67">
        <v>37</v>
      </c>
      <c r="Y44" s="67">
        <v>0</v>
      </c>
      <c r="Z44" s="67">
        <v>37</v>
      </c>
      <c r="AA44" s="67">
        <v>0</v>
      </c>
      <c r="AB44" s="67">
        <v>37</v>
      </c>
    </row>
    <row r="45" spans="2:28" ht="15.75" customHeight="1">
      <c r="B45" s="12" t="s">
        <v>49</v>
      </c>
      <c r="C45" s="61">
        <f t="shared" si="0"/>
        <v>3181</v>
      </c>
      <c r="D45" s="62">
        <f t="shared" si="1"/>
        <v>-10.394366197183103</v>
      </c>
      <c r="E45" s="63">
        <f t="shared" si="2"/>
        <v>752</v>
      </c>
      <c r="F45" s="62">
        <f t="shared" si="3"/>
        <v>-16.99779249448123</v>
      </c>
      <c r="G45" s="63">
        <f t="shared" si="4"/>
        <v>1683</v>
      </c>
      <c r="H45" s="62">
        <f t="shared" si="5"/>
        <v>-9.174311926605512</v>
      </c>
      <c r="I45" s="63">
        <f t="shared" si="6"/>
        <v>1</v>
      </c>
      <c r="J45" s="62">
        <f t="shared" si="7"/>
        <v>-97.22222222222223</v>
      </c>
      <c r="K45" s="63">
        <f t="shared" si="8"/>
        <v>745</v>
      </c>
      <c r="L45" s="62">
        <f t="shared" si="9"/>
        <v>-1.324503311258269</v>
      </c>
      <c r="M45" s="63">
        <f t="shared" si="10"/>
        <v>461</v>
      </c>
      <c r="N45" s="62">
        <f t="shared" si="11"/>
        <v>4.298642533936658</v>
      </c>
      <c r="O45" s="63">
        <f t="shared" si="12"/>
        <v>284</v>
      </c>
      <c r="P45" s="64">
        <f t="shared" si="13"/>
        <v>-7.79220779220779</v>
      </c>
      <c r="S45" s="65" t="s">
        <v>142</v>
      </c>
      <c r="T45" s="65" t="s">
        <v>97</v>
      </c>
      <c r="U45" s="65" t="s">
        <v>133</v>
      </c>
      <c r="V45" s="67">
        <v>3181</v>
      </c>
      <c r="W45" s="67">
        <v>752</v>
      </c>
      <c r="X45" s="67">
        <v>1683</v>
      </c>
      <c r="Y45" s="67">
        <v>1</v>
      </c>
      <c r="Z45" s="67">
        <v>745</v>
      </c>
      <c r="AA45" s="67">
        <v>461</v>
      </c>
      <c r="AB45" s="67">
        <v>284</v>
      </c>
    </row>
    <row r="46" spans="2:28" ht="15.75" customHeight="1">
      <c r="B46" s="12" t="s">
        <v>50</v>
      </c>
      <c r="C46" s="61">
        <f t="shared" si="0"/>
        <v>527</v>
      </c>
      <c r="D46" s="62">
        <f t="shared" si="1"/>
        <v>-3.4798534798534746</v>
      </c>
      <c r="E46" s="63">
        <f t="shared" si="2"/>
        <v>149</v>
      </c>
      <c r="F46" s="62">
        <f t="shared" si="3"/>
        <v>-29.716981132075475</v>
      </c>
      <c r="G46" s="63">
        <f t="shared" si="4"/>
        <v>145</v>
      </c>
      <c r="H46" s="62">
        <f t="shared" si="5"/>
        <v>-26.76767676767676</v>
      </c>
      <c r="I46" s="63">
        <f t="shared" si="6"/>
        <v>0</v>
      </c>
      <c r="J46" s="62" t="str">
        <f t="shared" si="7"/>
        <v>0.0</v>
      </c>
      <c r="K46" s="63">
        <f t="shared" si="8"/>
        <v>233</v>
      </c>
      <c r="L46" s="62">
        <f t="shared" si="9"/>
        <v>71.3235294117647</v>
      </c>
      <c r="M46" s="63">
        <f t="shared" si="10"/>
        <v>215</v>
      </c>
      <c r="N46" s="62">
        <f t="shared" si="11"/>
        <v>91.96428571428572</v>
      </c>
      <c r="O46" s="63">
        <f t="shared" si="12"/>
        <v>18</v>
      </c>
      <c r="P46" s="64">
        <f t="shared" si="13"/>
        <v>-25</v>
      </c>
      <c r="S46" s="65" t="s">
        <v>142</v>
      </c>
      <c r="T46" s="65" t="s">
        <v>97</v>
      </c>
      <c r="U46" s="65" t="s">
        <v>134</v>
      </c>
      <c r="V46" s="67">
        <v>527</v>
      </c>
      <c r="W46" s="67">
        <v>149</v>
      </c>
      <c r="X46" s="67">
        <v>145</v>
      </c>
      <c r="Y46" s="67">
        <v>0</v>
      </c>
      <c r="Z46" s="67">
        <v>233</v>
      </c>
      <c r="AA46" s="67">
        <v>215</v>
      </c>
      <c r="AB46" s="67">
        <v>18</v>
      </c>
    </row>
    <row r="47" spans="2:28" ht="15.75" customHeight="1">
      <c r="B47" s="12" t="s">
        <v>51</v>
      </c>
      <c r="C47" s="61">
        <f t="shared" si="0"/>
        <v>588</v>
      </c>
      <c r="D47" s="62">
        <f t="shared" si="1"/>
        <v>-12.107623318385649</v>
      </c>
      <c r="E47" s="63">
        <f t="shared" si="2"/>
        <v>278</v>
      </c>
      <c r="F47" s="62">
        <f t="shared" si="3"/>
        <v>1.831501831501825</v>
      </c>
      <c r="G47" s="63">
        <f t="shared" si="4"/>
        <v>231</v>
      </c>
      <c r="H47" s="62">
        <f t="shared" si="5"/>
        <v>-18.66197183098592</v>
      </c>
      <c r="I47" s="63">
        <f t="shared" si="6"/>
        <v>1</v>
      </c>
      <c r="J47" s="62">
        <f t="shared" si="7"/>
        <v>-80</v>
      </c>
      <c r="K47" s="63">
        <f t="shared" si="8"/>
        <v>78</v>
      </c>
      <c r="L47" s="62">
        <f t="shared" si="9"/>
        <v>-27.10280373831776</v>
      </c>
      <c r="M47" s="63">
        <f t="shared" si="10"/>
        <v>56</v>
      </c>
      <c r="N47" s="62">
        <f t="shared" si="11"/>
        <v>-37.07865168539326</v>
      </c>
      <c r="O47" s="63">
        <f t="shared" si="12"/>
        <v>22</v>
      </c>
      <c r="P47" s="64">
        <f t="shared" si="13"/>
        <v>22.22222222222223</v>
      </c>
      <c r="S47" s="65" t="s">
        <v>142</v>
      </c>
      <c r="T47" s="65" t="s">
        <v>97</v>
      </c>
      <c r="U47" s="65" t="s">
        <v>135</v>
      </c>
      <c r="V47" s="67">
        <v>588</v>
      </c>
      <c r="W47" s="67">
        <v>278</v>
      </c>
      <c r="X47" s="67">
        <v>231</v>
      </c>
      <c r="Y47" s="67">
        <v>1</v>
      </c>
      <c r="Z47" s="67">
        <v>78</v>
      </c>
      <c r="AA47" s="67">
        <v>56</v>
      </c>
      <c r="AB47" s="67">
        <v>22</v>
      </c>
    </row>
    <row r="48" spans="2:28" ht="15.75" customHeight="1">
      <c r="B48" s="12" t="s">
        <v>52</v>
      </c>
      <c r="C48" s="61">
        <f t="shared" si="0"/>
        <v>1061</v>
      </c>
      <c r="D48" s="62">
        <f t="shared" si="1"/>
        <v>7.934893184130203</v>
      </c>
      <c r="E48" s="63">
        <f t="shared" si="2"/>
        <v>370</v>
      </c>
      <c r="F48" s="62">
        <f t="shared" si="3"/>
        <v>-14.942528735632195</v>
      </c>
      <c r="G48" s="63">
        <f t="shared" si="4"/>
        <v>527</v>
      </c>
      <c r="H48" s="62">
        <f t="shared" si="5"/>
        <v>64.6875</v>
      </c>
      <c r="I48" s="63">
        <f t="shared" si="6"/>
        <v>3</v>
      </c>
      <c r="J48" s="62" t="str">
        <f t="shared" si="7"/>
        <v>     -   </v>
      </c>
      <c r="K48" s="63">
        <f t="shared" si="8"/>
        <v>161</v>
      </c>
      <c r="L48" s="62">
        <f t="shared" si="9"/>
        <v>-29.3859649122807</v>
      </c>
      <c r="M48" s="63">
        <f t="shared" si="10"/>
        <v>69</v>
      </c>
      <c r="N48" s="62">
        <f t="shared" si="11"/>
        <v>-50</v>
      </c>
      <c r="O48" s="63">
        <f t="shared" si="12"/>
        <v>92</v>
      </c>
      <c r="P48" s="64">
        <f t="shared" si="13"/>
        <v>2.2222222222222143</v>
      </c>
      <c r="S48" s="65" t="s">
        <v>142</v>
      </c>
      <c r="T48" s="65" t="s">
        <v>97</v>
      </c>
      <c r="U48" s="65" t="s">
        <v>136</v>
      </c>
      <c r="V48" s="67">
        <v>1061</v>
      </c>
      <c r="W48" s="67">
        <v>370</v>
      </c>
      <c r="X48" s="67">
        <v>527</v>
      </c>
      <c r="Y48" s="67">
        <v>3</v>
      </c>
      <c r="Z48" s="67">
        <v>161</v>
      </c>
      <c r="AA48" s="67">
        <v>69</v>
      </c>
      <c r="AB48" s="67">
        <v>92</v>
      </c>
    </row>
    <row r="49" spans="2:28" ht="15.75" customHeight="1">
      <c r="B49" s="12" t="s">
        <v>53</v>
      </c>
      <c r="C49" s="61">
        <f t="shared" si="0"/>
        <v>635</v>
      </c>
      <c r="D49" s="62">
        <f t="shared" si="1"/>
        <v>6.010016694490815</v>
      </c>
      <c r="E49" s="63">
        <f t="shared" si="2"/>
        <v>283</v>
      </c>
      <c r="F49" s="62">
        <f t="shared" si="3"/>
        <v>8.42911877394637</v>
      </c>
      <c r="G49" s="63">
        <f t="shared" si="4"/>
        <v>286</v>
      </c>
      <c r="H49" s="62">
        <f t="shared" si="5"/>
        <v>10.852713178294564</v>
      </c>
      <c r="I49" s="63">
        <f t="shared" si="6"/>
        <v>1</v>
      </c>
      <c r="J49" s="62">
        <f t="shared" si="7"/>
        <v>-66.66666666666667</v>
      </c>
      <c r="K49" s="63">
        <f t="shared" si="8"/>
        <v>65</v>
      </c>
      <c r="L49" s="62">
        <f t="shared" si="9"/>
        <v>-15.584415584415595</v>
      </c>
      <c r="M49" s="63">
        <f t="shared" si="10"/>
        <v>0</v>
      </c>
      <c r="N49" s="62" t="str">
        <f t="shared" si="11"/>
        <v>  -100.0</v>
      </c>
      <c r="O49" s="63">
        <f t="shared" si="12"/>
        <v>65</v>
      </c>
      <c r="P49" s="64">
        <f t="shared" si="13"/>
        <v>282.3529411764706</v>
      </c>
      <c r="S49" s="65" t="s">
        <v>142</v>
      </c>
      <c r="T49" s="65" t="s">
        <v>97</v>
      </c>
      <c r="U49" s="65" t="s">
        <v>137</v>
      </c>
      <c r="V49" s="67">
        <v>635</v>
      </c>
      <c r="W49" s="67">
        <v>283</v>
      </c>
      <c r="X49" s="67">
        <v>286</v>
      </c>
      <c r="Y49" s="67">
        <v>1</v>
      </c>
      <c r="Z49" s="67">
        <v>65</v>
      </c>
      <c r="AA49" s="67">
        <v>0</v>
      </c>
      <c r="AB49" s="67">
        <v>65</v>
      </c>
    </row>
    <row r="50" spans="2:28" ht="15.75" customHeight="1">
      <c r="B50" s="12" t="s">
        <v>54</v>
      </c>
      <c r="C50" s="61">
        <f t="shared" si="0"/>
        <v>485</v>
      </c>
      <c r="D50" s="62">
        <f t="shared" si="1"/>
        <v>-27.934621099554235</v>
      </c>
      <c r="E50" s="63">
        <f t="shared" si="2"/>
        <v>256</v>
      </c>
      <c r="F50" s="62">
        <f t="shared" si="3"/>
        <v>-8.57142857142857</v>
      </c>
      <c r="G50" s="63">
        <f t="shared" si="4"/>
        <v>193</v>
      </c>
      <c r="H50" s="62">
        <f t="shared" si="5"/>
        <v>-10.648148148148152</v>
      </c>
      <c r="I50" s="63">
        <f t="shared" si="6"/>
        <v>0</v>
      </c>
      <c r="J50" s="62" t="str">
        <f t="shared" si="7"/>
        <v>0.0</v>
      </c>
      <c r="K50" s="63">
        <f t="shared" si="8"/>
        <v>36</v>
      </c>
      <c r="L50" s="62">
        <f t="shared" si="9"/>
        <v>-79.66101694915254</v>
      </c>
      <c r="M50" s="63">
        <f t="shared" si="10"/>
        <v>0</v>
      </c>
      <c r="N50" s="62" t="str">
        <f t="shared" si="11"/>
        <v>  -100.0</v>
      </c>
      <c r="O50" s="63">
        <f t="shared" si="12"/>
        <v>36</v>
      </c>
      <c r="P50" s="64">
        <f t="shared" si="13"/>
        <v>-30.769230769230774</v>
      </c>
      <c r="S50" s="65" t="s">
        <v>142</v>
      </c>
      <c r="T50" s="65" t="s">
        <v>97</v>
      </c>
      <c r="U50" s="65" t="s">
        <v>138</v>
      </c>
      <c r="V50" s="67">
        <v>485</v>
      </c>
      <c r="W50" s="67">
        <v>256</v>
      </c>
      <c r="X50" s="67">
        <v>193</v>
      </c>
      <c r="Y50" s="67">
        <v>0</v>
      </c>
      <c r="Z50" s="67">
        <v>36</v>
      </c>
      <c r="AA50" s="67">
        <v>0</v>
      </c>
      <c r="AB50" s="67">
        <v>36</v>
      </c>
    </row>
    <row r="51" spans="2:28" ht="15.75" customHeight="1">
      <c r="B51" s="12" t="s">
        <v>55</v>
      </c>
      <c r="C51" s="61">
        <f t="shared" si="0"/>
        <v>747</v>
      </c>
      <c r="D51" s="62">
        <f t="shared" si="1"/>
        <v>-34.3585237258348</v>
      </c>
      <c r="E51" s="63">
        <f t="shared" si="2"/>
        <v>306</v>
      </c>
      <c r="F51" s="62">
        <f t="shared" si="3"/>
        <v>-28.671328671328666</v>
      </c>
      <c r="G51" s="63">
        <f t="shared" si="4"/>
        <v>360</v>
      </c>
      <c r="H51" s="62">
        <f t="shared" si="5"/>
        <v>-40.39735099337748</v>
      </c>
      <c r="I51" s="63">
        <f t="shared" si="6"/>
        <v>5</v>
      </c>
      <c r="J51" s="62">
        <f t="shared" si="7"/>
        <v>400</v>
      </c>
      <c r="K51" s="63">
        <f t="shared" si="8"/>
        <v>76</v>
      </c>
      <c r="L51" s="62">
        <f t="shared" si="9"/>
        <v>-26.923076923076934</v>
      </c>
      <c r="M51" s="63">
        <f t="shared" si="10"/>
        <v>31</v>
      </c>
      <c r="N51" s="62">
        <f t="shared" si="11"/>
        <v>-35.41666666666666</v>
      </c>
      <c r="O51" s="63">
        <f t="shared" si="12"/>
        <v>45</v>
      </c>
      <c r="P51" s="64">
        <f t="shared" si="13"/>
        <v>-19.64285714285714</v>
      </c>
      <c r="S51" s="65" t="s">
        <v>142</v>
      </c>
      <c r="T51" s="65" t="s">
        <v>97</v>
      </c>
      <c r="U51" s="65" t="s">
        <v>139</v>
      </c>
      <c r="V51" s="67">
        <v>747</v>
      </c>
      <c r="W51" s="67">
        <v>306</v>
      </c>
      <c r="X51" s="67">
        <v>360</v>
      </c>
      <c r="Y51" s="67">
        <v>5</v>
      </c>
      <c r="Z51" s="67">
        <v>76</v>
      </c>
      <c r="AA51" s="67">
        <v>31</v>
      </c>
      <c r="AB51" s="67">
        <v>45</v>
      </c>
    </row>
    <row r="52" spans="2:28" ht="15.75" customHeight="1" thickBot="1">
      <c r="B52" s="12" t="s">
        <v>56</v>
      </c>
      <c r="C52" s="68">
        <f t="shared" si="0"/>
        <v>1418</v>
      </c>
      <c r="D52" s="69">
        <f t="shared" si="1"/>
        <v>36.21517771373678</v>
      </c>
      <c r="E52" s="70">
        <f t="shared" si="2"/>
        <v>296</v>
      </c>
      <c r="F52" s="69">
        <f t="shared" si="3"/>
        <v>12.12121212121211</v>
      </c>
      <c r="G52" s="70">
        <f t="shared" si="4"/>
        <v>882</v>
      </c>
      <c r="H52" s="69">
        <f t="shared" si="5"/>
        <v>26.36103151862463</v>
      </c>
      <c r="I52" s="70">
        <f t="shared" si="6"/>
        <v>0</v>
      </c>
      <c r="J52" s="69" t="str">
        <f t="shared" si="7"/>
        <v>  -100.0</v>
      </c>
      <c r="K52" s="70">
        <f t="shared" si="8"/>
        <v>240</v>
      </c>
      <c r="L52" s="69">
        <f t="shared" si="9"/>
        <v>215.78947368421052</v>
      </c>
      <c r="M52" s="70">
        <f t="shared" si="10"/>
        <v>225</v>
      </c>
      <c r="N52" s="69">
        <f t="shared" si="11"/>
        <v>350</v>
      </c>
      <c r="O52" s="70">
        <f t="shared" si="12"/>
        <v>15</v>
      </c>
      <c r="P52" s="71">
        <f t="shared" si="13"/>
        <v>-11.764705882352942</v>
      </c>
      <c r="S52" s="65" t="s">
        <v>142</v>
      </c>
      <c r="T52" s="65" t="s">
        <v>97</v>
      </c>
      <c r="U52" s="65" t="s">
        <v>140</v>
      </c>
      <c r="V52" s="67">
        <v>1418</v>
      </c>
      <c r="W52" s="67">
        <v>296</v>
      </c>
      <c r="X52" s="67">
        <v>882</v>
      </c>
      <c r="Y52" s="67">
        <v>0</v>
      </c>
      <c r="Z52" s="67">
        <v>240</v>
      </c>
      <c r="AA52" s="67">
        <v>225</v>
      </c>
      <c r="AB52" s="67">
        <v>15</v>
      </c>
    </row>
    <row r="53" spans="2:28" ht="15.75" customHeight="1" thickBot="1" thickTop="1">
      <c r="B53" s="13" t="s">
        <v>57</v>
      </c>
      <c r="C53" s="72">
        <f>SUM($V6:$V52)</f>
        <v>75286</v>
      </c>
      <c r="D53" s="73">
        <f>SUM(V6:V52)/SUM(V53:V99)*100-100</f>
        <v>-3.3481397797006167</v>
      </c>
      <c r="E53" s="74">
        <f>SUM($W6:$W52)</f>
        <v>23799</v>
      </c>
      <c r="F53" s="73">
        <f>SUM($W6:$W52)/SUM($W53:$W99)*100-100</f>
        <v>-16.073632612758757</v>
      </c>
      <c r="G53" s="74">
        <f>SUM($X6:$X52)</f>
        <v>31177</v>
      </c>
      <c r="H53" s="73">
        <f>SUM($X6:X52)/SUM($X53:$X99)*100-100</f>
        <v>11.978306156166951</v>
      </c>
      <c r="I53" s="74">
        <f>SUM($Y6:$Y52)</f>
        <v>600</v>
      </c>
      <c r="J53" s="73">
        <f>SUM($Y6:$Y52)/SUM($Y53:$Y99)*100-100</f>
        <v>95.43973941368077</v>
      </c>
      <c r="K53" s="74">
        <f>SUM($Z6:$Z52)</f>
        <v>19710</v>
      </c>
      <c r="L53" s="73">
        <f>SUM($Z6:$Z52)/SUM($Z53:$Z99)*100-100</f>
        <v>-7.8455208528146585</v>
      </c>
      <c r="M53" s="74">
        <f>SUM($AA6:$AA52)</f>
        <v>8902</v>
      </c>
      <c r="N53" s="73">
        <f>SUM($AA6:$AA52)/SUM($AA53:$AA99)*100-100</f>
        <v>-16.94345960067176</v>
      </c>
      <c r="O53" s="74">
        <f>SUM($AB6:$AB52)</f>
        <v>10737</v>
      </c>
      <c r="P53" s="75">
        <f>SUM($AB6:$AB52)/SUM($AB53:$AB99)*100-100</f>
        <v>1.6857656975092254</v>
      </c>
      <c r="R53" s="1" t="s">
        <v>141</v>
      </c>
      <c r="S53" s="65" t="s">
        <v>143</v>
      </c>
      <c r="T53" s="65" t="s">
        <v>97</v>
      </c>
      <c r="U53" s="65" t="s">
        <v>95</v>
      </c>
      <c r="V53" s="67">
        <v>3347</v>
      </c>
      <c r="W53" s="67">
        <v>1347</v>
      </c>
      <c r="X53" s="67">
        <v>1682</v>
      </c>
      <c r="Y53" s="67">
        <v>24</v>
      </c>
      <c r="Z53" s="67">
        <v>294</v>
      </c>
      <c r="AA53" s="67">
        <v>118</v>
      </c>
      <c r="AB53" s="67">
        <v>176</v>
      </c>
    </row>
    <row r="54" spans="2:28" ht="15.75" customHeight="1">
      <c r="B54" s="14" t="s">
        <v>10</v>
      </c>
      <c r="C54" s="63">
        <f>$V6</f>
        <v>3236</v>
      </c>
      <c r="D54" s="62">
        <f>$V6/$V53*100-100</f>
        <v>-3.316402748730212</v>
      </c>
      <c r="E54" s="63">
        <f>$W6</f>
        <v>1048</v>
      </c>
      <c r="F54" s="62">
        <f>$W6/$W53*100-100</f>
        <v>-22.197475872308843</v>
      </c>
      <c r="G54" s="63">
        <f>$X6</f>
        <v>1888</v>
      </c>
      <c r="H54" s="62">
        <f>$X6/$X53*100-100</f>
        <v>12.247324613555293</v>
      </c>
      <c r="I54" s="63">
        <f>$Y6</f>
        <v>21</v>
      </c>
      <c r="J54" s="62">
        <f>$Y6/$Y53*100-100</f>
        <v>-12.5</v>
      </c>
      <c r="K54" s="63">
        <f>$Z6</f>
        <v>279</v>
      </c>
      <c r="L54" s="62">
        <f>$Z6/$Z53*100-100</f>
        <v>-5.102040816326522</v>
      </c>
      <c r="M54" s="63">
        <f>$AA6</f>
        <v>117</v>
      </c>
      <c r="N54" s="62">
        <f>$AA6/$AA53*100-100</f>
        <v>-0.8474576271186436</v>
      </c>
      <c r="O54" s="63">
        <f>$AB6</f>
        <v>151</v>
      </c>
      <c r="P54" s="64">
        <f>$AB6/$AB53*100-100</f>
        <v>-14.204545454545453</v>
      </c>
      <c r="S54" s="65" t="s">
        <v>143</v>
      </c>
      <c r="T54" s="65" t="s">
        <v>97</v>
      </c>
      <c r="U54" s="65" t="s">
        <v>96</v>
      </c>
      <c r="V54" s="67">
        <v>494</v>
      </c>
      <c r="W54" s="67">
        <v>358</v>
      </c>
      <c r="X54" s="67">
        <v>115</v>
      </c>
      <c r="Y54" s="67">
        <v>2</v>
      </c>
      <c r="Z54" s="67">
        <v>19</v>
      </c>
      <c r="AA54" s="67">
        <v>0</v>
      </c>
      <c r="AB54" s="67">
        <v>19</v>
      </c>
    </row>
    <row r="55" spans="2:28" ht="15.75" customHeight="1">
      <c r="B55" s="14" t="s">
        <v>58</v>
      </c>
      <c r="C55" s="63">
        <f>SUM($V7:$V12)</f>
        <v>4889</v>
      </c>
      <c r="D55" s="62">
        <f>SUM($V7:V12)/SUM($V54:$V59)*100-100</f>
        <v>-15.706896551724142</v>
      </c>
      <c r="E55" s="63">
        <f>SUM($W7:$W12)</f>
        <v>2514</v>
      </c>
      <c r="F55" s="62">
        <f>SUM($W7:W12)/SUM($W54:$W59)*100-100</f>
        <v>-16.97490092470278</v>
      </c>
      <c r="G55" s="63">
        <f>SUM($X7:$X12)</f>
        <v>1650</v>
      </c>
      <c r="H55" s="62">
        <f>SUM($X7:X12)/SUM($X54:$X59)*100-100</f>
        <v>-24.31192660550458</v>
      </c>
      <c r="I55" s="63">
        <f>SUM($Y7:$Y12)</f>
        <v>36</v>
      </c>
      <c r="J55" s="62">
        <f>SUM($Y7:Y12)/SUM($Y54:$Y59)*100-100</f>
        <v>800</v>
      </c>
      <c r="K55" s="63">
        <f>SUM($Z7:$Z12)</f>
        <v>689</v>
      </c>
      <c r="L55" s="62">
        <f>SUM($Z7:Z12)/SUM($Z54:$Z59)*100-100</f>
        <v>17.176870748299322</v>
      </c>
      <c r="M55" s="63">
        <f>SUM($AA7:$AA12)</f>
        <v>264</v>
      </c>
      <c r="N55" s="62">
        <f>SUM($AA7:AA12)/SUM($AA54:$AA59)*100-100</f>
        <v>45.05494505494505</v>
      </c>
      <c r="O55" s="63">
        <f>SUM($AB7:$AB12)</f>
        <v>425</v>
      </c>
      <c r="P55" s="64">
        <f>SUM($AB7:AB12)/SUM($AB54:$AB59)*100-100</f>
        <v>5.721393034825866</v>
      </c>
      <c r="S55" s="65" t="s">
        <v>143</v>
      </c>
      <c r="T55" s="65" t="s">
        <v>97</v>
      </c>
      <c r="U55" s="65" t="s">
        <v>94</v>
      </c>
      <c r="V55" s="67">
        <v>653</v>
      </c>
      <c r="W55" s="67">
        <v>458</v>
      </c>
      <c r="X55" s="67">
        <v>162</v>
      </c>
      <c r="Y55" s="67">
        <v>0</v>
      </c>
      <c r="Z55" s="67">
        <v>33</v>
      </c>
      <c r="AA55" s="67">
        <v>0</v>
      </c>
      <c r="AB55" s="67">
        <v>33</v>
      </c>
    </row>
    <row r="56" spans="2:28" ht="15.75" customHeight="1">
      <c r="B56" s="14" t="s">
        <v>59</v>
      </c>
      <c r="C56" s="63">
        <f>SUM($V13:$V19)+SUM($V24:$V25)</f>
        <v>30165</v>
      </c>
      <c r="D56" s="62">
        <f>(SUM($V13:$V19)+SUM($V24:$V25))/(SUM($V60:$V66)+SUM($V71:$V72))*100-100</f>
        <v>-7.293011248386506</v>
      </c>
      <c r="E56" s="63">
        <f>SUM($W13:$W19)+SUM($W24:$W25)</f>
        <v>7466</v>
      </c>
      <c r="F56" s="62">
        <f>(SUM($W13:$W19)+SUM($W24:$W25))/(SUM($W60:$W66)+SUM($W71:$W72))*100-100</f>
        <v>-18.270388615216206</v>
      </c>
      <c r="G56" s="63">
        <f>SUM($X13:$X19)+SUM($X24:$X25)</f>
        <v>13176</v>
      </c>
      <c r="H56" s="62">
        <f>(SUM($X13:$X19)+SUM($X24:$X25))/(SUM($X60:$X66)+SUM($X71:$X72))*100-100</f>
        <v>15.215110178384066</v>
      </c>
      <c r="I56" s="63">
        <f>SUM($Y13:$Y19)+SUM($Y24:$Y25)</f>
        <v>364</v>
      </c>
      <c r="J56" s="62">
        <f>(SUM($Y13:$Y19)+SUM($Y24:$Y25))/(SUM($Y60:$Y66)+SUM($Y71:$Y72))*100-100</f>
        <v>260.3960396039604</v>
      </c>
      <c r="K56" s="63">
        <f>SUM($Z13:$Z19)+SUM($Z24:$Z25)</f>
        <v>9159</v>
      </c>
      <c r="L56" s="62">
        <f>(SUM($Z13:$Z19)+SUM($Z24:$Z25))/(SUM($Z60:$Z66)+SUM($Z71:$Z72))*100-100</f>
        <v>-22.813079386482386</v>
      </c>
      <c r="M56" s="63">
        <f>SUM($AA13:$AA19)+SUM($AA24:$AA25)</f>
        <v>3385</v>
      </c>
      <c r="N56" s="62">
        <f>(SUM($AA13:$AA19)+SUM($AA24:$AA25))/(SUM($AA60:$AA66)+SUM($AA71:$AA72))*100-100</f>
        <v>-43.36623724276393</v>
      </c>
      <c r="O56" s="63">
        <f>SUM($AB13:$AB19)+SUM($AB24:$AB25)</f>
        <v>5716</v>
      </c>
      <c r="P56" s="64">
        <f>(SUM($AB13:$AB19)+SUM($AB24:$AB25))/(SUM($AB60:$AB66)+SUM($AB71:$AB72))*100-100</f>
        <v>-1.4652646095500756</v>
      </c>
      <c r="S56" s="65" t="s">
        <v>143</v>
      </c>
      <c r="T56" s="65" t="s">
        <v>97</v>
      </c>
      <c r="U56" s="65" t="s">
        <v>97</v>
      </c>
      <c r="V56" s="67">
        <v>2523</v>
      </c>
      <c r="W56" s="67">
        <v>937</v>
      </c>
      <c r="X56" s="67">
        <v>1159</v>
      </c>
      <c r="Y56" s="67">
        <v>1</v>
      </c>
      <c r="Z56" s="67">
        <v>426</v>
      </c>
      <c r="AA56" s="67">
        <v>182</v>
      </c>
      <c r="AB56" s="67">
        <v>240</v>
      </c>
    </row>
    <row r="57" spans="2:28" ht="15.75" customHeight="1">
      <c r="B57" s="14" t="s">
        <v>60</v>
      </c>
      <c r="C57" s="63">
        <f>SUM($V20:$V23)</f>
        <v>2430</v>
      </c>
      <c r="D57" s="62">
        <f>SUM(V20:$V23)/SUM($V67:$V70)*100-100</f>
        <v>-11.63636363636364</v>
      </c>
      <c r="E57" s="63">
        <f>SUM($W20:$W23)</f>
        <v>1584</v>
      </c>
      <c r="F57" s="62">
        <f>SUM($W20:W23)/SUM($W67:$W70)*100-100</f>
        <v>-14.792899408284015</v>
      </c>
      <c r="G57" s="63">
        <f>SUM($X20:$X23)</f>
        <v>691</v>
      </c>
      <c r="H57" s="62">
        <f>SUM($X20:X23)/SUM($X67:$X70)*100-100</f>
        <v>1.6176470588235219</v>
      </c>
      <c r="I57" s="63">
        <f>SUM($Y20:$Y23)</f>
        <v>1</v>
      </c>
      <c r="J57" s="62">
        <f>SUM($Y20:Y23)/SUM($Y67:$Y70)*100-100</f>
        <v>-80</v>
      </c>
      <c r="K57" s="63">
        <f>SUM($Z20:$Z23)</f>
        <v>154</v>
      </c>
      <c r="L57" s="62">
        <f>SUM($Z20:Z23)/SUM($Z67:$Z70)*100-100</f>
        <v>-25.24271844660194</v>
      </c>
      <c r="M57" s="63">
        <f>SUM($AA20:$AA23)</f>
        <v>0</v>
      </c>
      <c r="N57" s="62">
        <f>SUM($AA20:AA23)/SUM($AA67:$AA70)*100-100</f>
        <v>-100</v>
      </c>
      <c r="O57" s="63">
        <f>SUM($AB20:$AB23)</f>
        <v>152</v>
      </c>
      <c r="P57" s="64">
        <f>SUM($AB20:AB23)/SUM($AB67:$AB70)*100-100</f>
        <v>0</v>
      </c>
      <c r="S57" s="65" t="s">
        <v>143</v>
      </c>
      <c r="T57" s="65" t="s">
        <v>97</v>
      </c>
      <c r="U57" s="65" t="s">
        <v>98</v>
      </c>
      <c r="V57" s="67">
        <v>427</v>
      </c>
      <c r="W57" s="67">
        <v>299</v>
      </c>
      <c r="X57" s="67">
        <v>108</v>
      </c>
      <c r="Y57" s="67">
        <v>0</v>
      </c>
      <c r="Z57" s="67">
        <v>20</v>
      </c>
      <c r="AA57" s="67">
        <v>0</v>
      </c>
      <c r="AB57" s="67">
        <v>20</v>
      </c>
    </row>
    <row r="58" spans="2:28" ht="15.75" customHeight="1">
      <c r="B58" s="14" t="s">
        <v>61</v>
      </c>
      <c r="C58" s="63">
        <f>SUM($V26:$V29)</f>
        <v>8626</v>
      </c>
      <c r="D58" s="62">
        <f>SUM($V26:$V29)/SUM($V73:$V76)*100-100</f>
        <v>0.10444470233260006</v>
      </c>
      <c r="E58" s="63">
        <f>SUM($W26:$W29)</f>
        <v>3698</v>
      </c>
      <c r="F58" s="62">
        <f>SUM($W26:$W29)/SUM($W73:$W76)*100-100</f>
        <v>-11.868446139180165</v>
      </c>
      <c r="G58" s="63">
        <f>SUM($X26:$X29)</f>
        <v>2691</v>
      </c>
      <c r="H58" s="62">
        <f>SUM($X26:$X29)/SUM($X73:$X76)*100-100</f>
        <v>5.778301886792448</v>
      </c>
      <c r="I58" s="63">
        <f>SUM($Y26:$Y29)</f>
        <v>28</v>
      </c>
      <c r="J58" s="62">
        <f>SUM($Y26:$Y29)/SUM($Y73:$Y76)*100-100</f>
        <v>115.38461538461539</v>
      </c>
      <c r="K58" s="63">
        <f>SUM($Z26:$Z29)</f>
        <v>2209</v>
      </c>
      <c r="L58" s="62">
        <f>SUM($Z26:$Z29)/SUM($Z73:$Z76)*100-100</f>
        <v>18.508583690987138</v>
      </c>
      <c r="M58" s="63">
        <f>SUM($AA26:$AA29)</f>
        <v>833</v>
      </c>
      <c r="N58" s="62">
        <f>SUM($AA26:$AA29)/SUM($AA73:$AA76)*100-100</f>
        <v>15.85535465924896</v>
      </c>
      <c r="O58" s="63">
        <f>SUM($AB26:$AB29)</f>
        <v>1376</v>
      </c>
      <c r="P58" s="64">
        <f>SUM($AB26:$AB29)/SUM($AB73:$AB76)*100-100</f>
        <v>20.17467248908298</v>
      </c>
      <c r="S58" s="65" t="s">
        <v>143</v>
      </c>
      <c r="T58" s="65" t="s">
        <v>97</v>
      </c>
      <c r="U58" s="65" t="s">
        <v>99</v>
      </c>
      <c r="V58" s="67">
        <v>559</v>
      </c>
      <c r="W58" s="67">
        <v>376</v>
      </c>
      <c r="X58" s="67">
        <v>151</v>
      </c>
      <c r="Y58" s="67">
        <v>0</v>
      </c>
      <c r="Z58" s="67">
        <v>32</v>
      </c>
      <c r="AA58" s="67">
        <v>0</v>
      </c>
      <c r="AB58" s="67">
        <v>32</v>
      </c>
    </row>
    <row r="59" spans="2:28" ht="15.75" customHeight="1">
      <c r="B59" s="14" t="s">
        <v>62</v>
      </c>
      <c r="C59" s="63">
        <f>SUM($V30:$V35)</f>
        <v>12424</v>
      </c>
      <c r="D59" s="62">
        <f>SUM($V30:$V35)/SUM($V77:$V82)*100-100</f>
        <v>16.920760399021262</v>
      </c>
      <c r="E59" s="63">
        <f>SUM($W30:$W35)</f>
        <v>2645</v>
      </c>
      <c r="F59" s="62">
        <f>SUM($W30:$W35)/SUM($W77:$W82)*100-100</f>
        <v>-17.75497512437812</v>
      </c>
      <c r="G59" s="63">
        <f>SUM($X30:$X35)</f>
        <v>5041</v>
      </c>
      <c r="H59" s="62">
        <f>SUM($X30:$X35)/SUM($X77:$X82)*100-100</f>
        <v>53.36172801947063</v>
      </c>
      <c r="I59" s="63">
        <f>SUM($Y30:$Y35)</f>
        <v>135</v>
      </c>
      <c r="J59" s="62">
        <f>SUM($Y30:$Y35)/SUM($Y77:$Y82)*100-100</f>
        <v>80</v>
      </c>
      <c r="K59" s="63">
        <f>SUM($Z30:$Z35)</f>
        <v>4603</v>
      </c>
      <c r="L59" s="62">
        <f>SUM($Z30:$Z35)/SUM($Z77:$Z82)*100-100</f>
        <v>13.710474308300391</v>
      </c>
      <c r="M59" s="63">
        <f>SUM($AA30:$AA35)</f>
        <v>2664</v>
      </c>
      <c r="N59" s="62">
        <f>SUM($AA30:$AA35)/SUM($AA77:$AA82)*100-100</f>
        <v>25.423728813559322</v>
      </c>
      <c r="O59" s="63">
        <f>SUM($AB30:$AB35)</f>
        <v>1939</v>
      </c>
      <c r="P59" s="64">
        <f>SUM($AB30:$AB35)/SUM($AB77:$AB82)*100-100</f>
        <v>0.7796257796257748</v>
      </c>
      <c r="S59" s="65" t="s">
        <v>143</v>
      </c>
      <c r="T59" s="65" t="s">
        <v>97</v>
      </c>
      <c r="U59" s="65" t="s">
        <v>100</v>
      </c>
      <c r="V59" s="67">
        <v>1144</v>
      </c>
      <c r="W59" s="67">
        <v>600</v>
      </c>
      <c r="X59" s="67">
        <v>485</v>
      </c>
      <c r="Y59" s="67">
        <v>1</v>
      </c>
      <c r="Z59" s="67">
        <v>58</v>
      </c>
      <c r="AA59" s="67">
        <v>0</v>
      </c>
      <c r="AB59" s="67">
        <v>58</v>
      </c>
    </row>
    <row r="60" spans="2:28" ht="15.75" customHeight="1">
      <c r="B60" s="14" t="s">
        <v>63</v>
      </c>
      <c r="C60" s="63">
        <f>SUM($V36:$V40)</f>
        <v>3397</v>
      </c>
      <c r="D60" s="62">
        <f>SUM($V36:$V40)/SUM($V83:$V87)*100-100</f>
        <v>1.7370470200659014</v>
      </c>
      <c r="E60" s="63">
        <f>SUM($W36:$W40)</f>
        <v>1366</v>
      </c>
      <c r="F60" s="62">
        <f>SUM($W36:$W40)/SUM($W83:$W87)*100-100</f>
        <v>-7.452574525745263</v>
      </c>
      <c r="G60" s="63">
        <f>SUM($X36:$X40)</f>
        <v>1185</v>
      </c>
      <c r="H60" s="62">
        <f>SUM($X36:$X40)/SUM($X83:$X87)*100-100</f>
        <v>2.953953084274559</v>
      </c>
      <c r="I60" s="63">
        <f>SUM($Y36:$Y40)</f>
        <v>0</v>
      </c>
      <c r="J60" s="62">
        <f>SUM($Y36:$Y40)/SUM($Y83:$Y87)*100-100</f>
        <v>-100</v>
      </c>
      <c r="K60" s="63">
        <f>SUM($Z36:$Z40)</f>
        <v>846</v>
      </c>
      <c r="L60" s="62">
        <f>SUM($Z36:$Z40)/SUM($Z83:$Z87)*100-100</f>
        <v>21.203438395415475</v>
      </c>
      <c r="M60" s="63">
        <f>SUM($AA36:$AA40)</f>
        <v>561</v>
      </c>
      <c r="N60" s="62">
        <f>SUM($AA36:$AA40)/SUM($AA83:$AA87)*100-100</f>
        <v>34.855769230769226</v>
      </c>
      <c r="O60" s="63">
        <f>SUM($AB36:$AB40)</f>
        <v>285</v>
      </c>
      <c r="P60" s="64">
        <f>SUM($AB36:$AB40)/SUM($AB83:$AB87)*100-100</f>
        <v>2.1505376344086073</v>
      </c>
      <c r="S60" s="65" t="s">
        <v>143</v>
      </c>
      <c r="T60" s="65" t="s">
        <v>97</v>
      </c>
      <c r="U60" s="65" t="s">
        <v>101</v>
      </c>
      <c r="V60" s="67">
        <v>1843</v>
      </c>
      <c r="W60" s="67">
        <v>947</v>
      </c>
      <c r="X60" s="67">
        <v>662</v>
      </c>
      <c r="Y60" s="67">
        <v>18</v>
      </c>
      <c r="Z60" s="67">
        <v>216</v>
      </c>
      <c r="AA60" s="67">
        <v>49</v>
      </c>
      <c r="AB60" s="67">
        <v>167</v>
      </c>
    </row>
    <row r="61" spans="2:28" ht="15.75" customHeight="1">
      <c r="B61" s="14" t="s">
        <v>64</v>
      </c>
      <c r="C61" s="63">
        <f>SUM($V41:$V44)</f>
        <v>1477</v>
      </c>
      <c r="D61" s="62">
        <f>SUM($V41:$V44)/SUM($V88:$V91)*100-100</f>
        <v>-11.978545887961857</v>
      </c>
      <c r="E61" s="63">
        <f>SUM($W41:$W44)</f>
        <v>788</v>
      </c>
      <c r="F61" s="62">
        <f>SUM($W41:$W44)/SUM($W88:$W91)*100-100</f>
        <v>-24.230769230769226</v>
      </c>
      <c r="G61" s="63">
        <f>SUM($X41:$X44)</f>
        <v>548</v>
      </c>
      <c r="H61" s="62">
        <f>SUM($X41:$X44)/SUM($X88:$X91)*100-100</f>
        <v>21.507760532150783</v>
      </c>
      <c r="I61" s="63">
        <f>SUM($Y41:$Y44)</f>
        <v>4</v>
      </c>
      <c r="J61" s="62">
        <f>SUM($Y41:$Y44)/SUM($Y88:$Y91)*100-100</f>
        <v>-82.6086956521739</v>
      </c>
      <c r="K61" s="63">
        <f>SUM($Z41:$Z44)</f>
        <v>137</v>
      </c>
      <c r="L61" s="62">
        <f>SUM($Z41:$Z44)/SUM($Z88:$Z91)*100-100</f>
        <v>-16.463414634146346</v>
      </c>
      <c r="M61" s="63">
        <f>SUM($AA41:$AA44)</f>
        <v>21</v>
      </c>
      <c r="N61" s="62">
        <f>SUM($AA41:$AA44)/SUM($AA88:$AA91)*100-100</f>
        <v>-68.18181818181819</v>
      </c>
      <c r="O61" s="63">
        <f>SUM($AB41:$AB44)</f>
        <v>116</v>
      </c>
      <c r="P61" s="64">
        <f>SUM($AB41:$AB44)/SUM($AB88:$AB91)*100-100</f>
        <v>18.367346938775512</v>
      </c>
      <c r="S61" s="65" t="s">
        <v>143</v>
      </c>
      <c r="T61" s="65" t="s">
        <v>97</v>
      </c>
      <c r="U61" s="65" t="s">
        <v>102</v>
      </c>
      <c r="V61" s="67">
        <v>1004</v>
      </c>
      <c r="W61" s="67">
        <v>616</v>
      </c>
      <c r="X61" s="67">
        <v>220</v>
      </c>
      <c r="Y61" s="67">
        <v>16</v>
      </c>
      <c r="Z61" s="67">
        <v>152</v>
      </c>
      <c r="AA61" s="67">
        <v>32</v>
      </c>
      <c r="AB61" s="67">
        <v>120</v>
      </c>
    </row>
    <row r="62" spans="2:28" ht="15.75" customHeight="1">
      <c r="B62" s="14" t="s">
        <v>65</v>
      </c>
      <c r="C62" s="63">
        <f>SUM($V45:$V51)</f>
        <v>7224</v>
      </c>
      <c r="D62" s="62">
        <f>SUM($V45:$V51)/SUM($V92:$V98)*100-100</f>
        <v>-11.448884530522179</v>
      </c>
      <c r="E62" s="63">
        <f>SUM($W45:$W51)</f>
        <v>2394</v>
      </c>
      <c r="F62" s="62">
        <f>SUM($W45:$W51)/SUM($W92:$W98)*100-100</f>
        <v>-14.377682403433482</v>
      </c>
      <c r="G62" s="63">
        <f>SUM($X45:$X51)</f>
        <v>3425</v>
      </c>
      <c r="H62" s="62">
        <f>SUM($X45:$X51)/SUM($X92:$X98)*100-100</f>
        <v>-8.250736672917228</v>
      </c>
      <c r="I62" s="63">
        <f>SUM($Y45:$Y51)</f>
        <v>11</v>
      </c>
      <c r="J62" s="62">
        <f>SUM($Y45:$Y51)/SUM($Y92:$Y98)*100-100</f>
        <v>-75.55555555555556</v>
      </c>
      <c r="K62" s="63">
        <f>SUM($Z45:$Z51)</f>
        <v>1394</v>
      </c>
      <c r="L62" s="62">
        <f>SUM($Z45:$Z51)/SUM($Z92:$Z98)*100-100</f>
        <v>-11.994949494949495</v>
      </c>
      <c r="M62" s="63">
        <f>SUM($AA45:$AA51)</f>
        <v>832</v>
      </c>
      <c r="N62" s="62">
        <f>SUM($AA45:$AA51)/SUM($AA92:$AA98)*100-100</f>
        <v>-17.948717948717956</v>
      </c>
      <c r="O62" s="63">
        <f>SUM($AB45:$AB51)</f>
        <v>562</v>
      </c>
      <c r="P62" s="64">
        <f>SUM($AB45:$AB51)/SUM($AB92:$AB98)*100-100</f>
        <v>-0.5309734513274265</v>
      </c>
      <c r="S62" s="65" t="s">
        <v>143</v>
      </c>
      <c r="T62" s="65" t="s">
        <v>97</v>
      </c>
      <c r="U62" s="65" t="s">
        <v>103</v>
      </c>
      <c r="V62" s="67">
        <v>977</v>
      </c>
      <c r="W62" s="67">
        <v>551</v>
      </c>
      <c r="X62" s="67">
        <v>235</v>
      </c>
      <c r="Y62" s="67">
        <v>7</v>
      </c>
      <c r="Z62" s="67">
        <v>184</v>
      </c>
      <c r="AA62" s="67">
        <v>36</v>
      </c>
      <c r="AB62" s="67">
        <v>148</v>
      </c>
    </row>
    <row r="63" spans="2:28" ht="15.75" customHeight="1" thickBot="1">
      <c r="B63" s="15" t="s">
        <v>56</v>
      </c>
      <c r="C63" s="74">
        <f>$V52</f>
        <v>1418</v>
      </c>
      <c r="D63" s="73">
        <f>$V52/$V99*100-100</f>
        <v>36.21517771373678</v>
      </c>
      <c r="E63" s="74">
        <f>$W52</f>
        <v>296</v>
      </c>
      <c r="F63" s="73">
        <f>$W52/$W99*100-100</f>
        <v>12.12121212121211</v>
      </c>
      <c r="G63" s="74">
        <f>$X52</f>
        <v>882</v>
      </c>
      <c r="H63" s="73">
        <f>$X52/$X99*100-100</f>
        <v>26.36103151862463</v>
      </c>
      <c r="I63" s="74">
        <f>$Y52</f>
        <v>0</v>
      </c>
      <c r="J63" s="73">
        <f>$Y52/$Y99*100-100</f>
        <v>-100</v>
      </c>
      <c r="K63" s="74">
        <f>$Z52</f>
        <v>240</v>
      </c>
      <c r="L63" s="73">
        <f>$Z52/$Z99*100-100</f>
        <v>215.78947368421052</v>
      </c>
      <c r="M63" s="74">
        <f>$AA52</f>
        <v>225</v>
      </c>
      <c r="N63" s="73">
        <f>$AA52/$AA99*100-100</f>
        <v>350</v>
      </c>
      <c r="O63" s="74">
        <f>$AB52</f>
        <v>15</v>
      </c>
      <c r="P63" s="75">
        <f>$AB52/$AB99*100-100</f>
        <v>-11.764705882352942</v>
      </c>
      <c r="S63" s="65" t="s">
        <v>143</v>
      </c>
      <c r="T63" s="65" t="s">
        <v>97</v>
      </c>
      <c r="U63" s="65" t="s">
        <v>104</v>
      </c>
      <c r="V63" s="67">
        <v>4922</v>
      </c>
      <c r="W63" s="67">
        <v>1656</v>
      </c>
      <c r="X63" s="67">
        <v>1657</v>
      </c>
      <c r="Y63" s="67">
        <v>3</v>
      </c>
      <c r="Z63" s="67">
        <v>1606</v>
      </c>
      <c r="AA63" s="67">
        <v>390</v>
      </c>
      <c r="AB63" s="67">
        <v>1216</v>
      </c>
    </row>
    <row r="64" spans="2:28" ht="15.75" customHeight="1">
      <c r="B64" s="14" t="s">
        <v>66</v>
      </c>
      <c r="C64" s="63">
        <f>SUM($V16:$V19)</f>
        <v>24927</v>
      </c>
      <c r="D64" s="62">
        <f>SUM($V16:$V19)/SUM($V63:$V66)*100-100</f>
        <v>-9.125045570543193</v>
      </c>
      <c r="E64" s="63">
        <f>SUM($W16:$W19)</f>
        <v>4879</v>
      </c>
      <c r="F64" s="62">
        <f>SUM($W16:$W19)/SUM($W63:$W66)*100-100</f>
        <v>-19.792865362485614</v>
      </c>
      <c r="G64" s="63">
        <f>SUM($X16:$X19)</f>
        <v>11372</v>
      </c>
      <c r="H64" s="62">
        <f>SUM($X16:$X19)/SUM($X63:$X66)*100-100</f>
        <v>12.985593641331334</v>
      </c>
      <c r="I64" s="63">
        <f>SUM($Y16:$Y19)</f>
        <v>357</v>
      </c>
      <c r="J64" s="62">
        <f>SUM($Y16:$Y19)/SUM($Y63:$Y66)*100-100</f>
        <v>537.5</v>
      </c>
      <c r="K64" s="63">
        <f>SUM($Z16:$Z19)</f>
        <v>8319</v>
      </c>
      <c r="L64" s="62">
        <f>SUM($Z16:$Z19)/SUM($Z63:$Z66)*100-100</f>
        <v>-25.89524318546232</v>
      </c>
      <c r="M64" s="63">
        <f>SUM($AA16:$AA19)</f>
        <v>3098</v>
      </c>
      <c r="N64" s="62">
        <f>SUM($AA16:$AA19)/SUM($AA63:$AA66)*100-100</f>
        <v>-47.13310580204778</v>
      </c>
      <c r="O64" s="63">
        <f>SUM($AB16:$AB19)</f>
        <v>5163</v>
      </c>
      <c r="P64" s="64">
        <f>SUM($AB16:$AB19)/SUM($AB63:$AB66)*100-100</f>
        <v>-2.1788556271314974</v>
      </c>
      <c r="S64" s="65" t="s">
        <v>143</v>
      </c>
      <c r="T64" s="65" t="s">
        <v>97</v>
      </c>
      <c r="U64" s="65" t="s">
        <v>105</v>
      </c>
      <c r="V64" s="67">
        <v>4474</v>
      </c>
      <c r="W64" s="67">
        <v>1358</v>
      </c>
      <c r="X64" s="67">
        <v>1561</v>
      </c>
      <c r="Y64" s="67">
        <v>6</v>
      </c>
      <c r="Z64" s="67">
        <v>1549</v>
      </c>
      <c r="AA64" s="67">
        <v>623</v>
      </c>
      <c r="AB64" s="67">
        <v>926</v>
      </c>
    </row>
    <row r="65" spans="2:28" ht="15.75" customHeight="1">
      <c r="B65" s="14" t="s">
        <v>67</v>
      </c>
      <c r="C65" s="63">
        <f>SUM($V26:$V29)</f>
        <v>8626</v>
      </c>
      <c r="D65" s="62">
        <f>SUM($V26:$V29)/SUM($V73:$V76)*100-100</f>
        <v>0.10444470233260006</v>
      </c>
      <c r="E65" s="63">
        <f>SUM($W26:$W29)</f>
        <v>3698</v>
      </c>
      <c r="F65" s="62">
        <f>SUM($W26:$W29)/SUM($W73:$W76)*100-100</f>
        <v>-11.868446139180165</v>
      </c>
      <c r="G65" s="63">
        <f>SUM($X26:$X29)</f>
        <v>2691</v>
      </c>
      <c r="H65" s="62">
        <f>SUM($X26:$X29)/SUM($X73:$X76)*100-100</f>
        <v>5.778301886792448</v>
      </c>
      <c r="I65" s="63">
        <f>SUM($Y26:$Y29)</f>
        <v>28</v>
      </c>
      <c r="J65" s="62">
        <f>SUM($Y26:$Y29)/SUM($Y73:$Y76)*100-100</f>
        <v>115.38461538461539</v>
      </c>
      <c r="K65" s="63">
        <f>SUM($Z26:$Z29)</f>
        <v>2209</v>
      </c>
      <c r="L65" s="62">
        <f>SUM($Z26:$Z29)/SUM($Z73:$Z76)*100-100</f>
        <v>18.508583690987138</v>
      </c>
      <c r="M65" s="63">
        <f>SUM($AA26:$AA29)</f>
        <v>833</v>
      </c>
      <c r="N65" s="62">
        <f>SUM($AA26:$AA29)/SUM($AA73:$AA76)*100-100</f>
        <v>15.85535465924896</v>
      </c>
      <c r="O65" s="63">
        <f>SUM($AB26:$AB29)</f>
        <v>1376</v>
      </c>
      <c r="P65" s="64">
        <f>SUM($AB26:$AB29)/SUM($AB73:$AB76)*100-100</f>
        <v>20.17467248908298</v>
      </c>
      <c r="S65" s="65" t="s">
        <v>143</v>
      </c>
      <c r="T65" s="65" t="s">
        <v>97</v>
      </c>
      <c r="U65" s="65" t="s">
        <v>106</v>
      </c>
      <c r="V65" s="67">
        <v>11804</v>
      </c>
      <c r="W65" s="67">
        <v>1643</v>
      </c>
      <c r="X65" s="67">
        <v>4664</v>
      </c>
      <c r="Y65" s="67">
        <v>44</v>
      </c>
      <c r="Z65" s="67">
        <v>5453</v>
      </c>
      <c r="AA65" s="67">
        <v>3607</v>
      </c>
      <c r="AB65" s="67">
        <v>1786</v>
      </c>
    </row>
    <row r="66" spans="2:28" ht="15.75" customHeight="1">
      <c r="B66" s="14" t="s">
        <v>68</v>
      </c>
      <c r="C66" s="63">
        <f>SUM($V30:$V35)</f>
        <v>12424</v>
      </c>
      <c r="D66" s="62">
        <f>SUM($V30:$V35)/SUM($V77:$V82)*100-100</f>
        <v>16.920760399021262</v>
      </c>
      <c r="E66" s="63">
        <f>SUM($W30:$W35)</f>
        <v>2645</v>
      </c>
      <c r="F66" s="62">
        <f>SUM($W30:$W35)/SUM($W77:$W82)*100-100</f>
        <v>-17.75497512437812</v>
      </c>
      <c r="G66" s="63">
        <f>SUM($X30:$X35)</f>
        <v>5041</v>
      </c>
      <c r="H66" s="62">
        <f>SUM($X30:$X35)/SUM($X77:$X82)*100-100</f>
        <v>53.36172801947063</v>
      </c>
      <c r="I66" s="63">
        <f>SUM($Y30:$Y35)</f>
        <v>135</v>
      </c>
      <c r="J66" s="62">
        <f>SUM($Y30:$Y35)/SUM($Y77:$Y82)*100-100</f>
        <v>80</v>
      </c>
      <c r="K66" s="63">
        <f>SUM($Z30:$Z35)</f>
        <v>4603</v>
      </c>
      <c r="L66" s="62">
        <f>SUM($Z30:$Z35)/SUM($Z77:$Z82)*100-100</f>
        <v>13.710474308300391</v>
      </c>
      <c r="M66" s="63">
        <f>SUM($AA30:$AA35)</f>
        <v>2664</v>
      </c>
      <c r="N66" s="62">
        <f>SUM($AA30:$AA35)/SUM($AA77:$AA82)*100-100</f>
        <v>25.423728813559322</v>
      </c>
      <c r="O66" s="63">
        <f>SUM($AB30:$AB35)</f>
        <v>1939</v>
      </c>
      <c r="P66" s="64">
        <f>SUM($AB30:$AB35)/SUM($AB77:$AB82)*100-100</f>
        <v>0.7796257796257748</v>
      </c>
      <c r="S66" s="65" t="s">
        <v>143</v>
      </c>
      <c r="T66" s="65" t="s">
        <v>97</v>
      </c>
      <c r="U66" s="65" t="s">
        <v>107</v>
      </c>
      <c r="V66" s="67">
        <v>6230</v>
      </c>
      <c r="W66" s="67">
        <v>1426</v>
      </c>
      <c r="X66" s="67">
        <v>2183</v>
      </c>
      <c r="Y66" s="67">
        <v>3</v>
      </c>
      <c r="Z66" s="67">
        <v>2618</v>
      </c>
      <c r="AA66" s="67">
        <v>1240</v>
      </c>
      <c r="AB66" s="67">
        <v>1350</v>
      </c>
    </row>
    <row r="67" spans="2:28" ht="15.75" customHeight="1" thickBot="1">
      <c r="B67" s="16" t="s">
        <v>69</v>
      </c>
      <c r="C67" s="74">
        <f>SUM($V6:$V15)+SUM($V20:$V25)+SUM($V36:$V52)</f>
        <v>29309</v>
      </c>
      <c r="D67" s="73">
        <f>(SUM($V6:$V15)+SUM($V20:$V25)+SUM($V36:$V52))/(SUM($V53:$V62)+SUM($V67:$V72)+SUM($V83:$V99))*100-100</f>
        <v>-6.124083149162416</v>
      </c>
      <c r="E67" s="74">
        <f>SUM($W6:$W15)+SUM($W20:$W25)+SUM($W36:$W52)</f>
        <v>12577</v>
      </c>
      <c r="F67" s="73">
        <f>(SUM($W6:$W15)+SUM($W20:$W25)+SUM($W36:$W52))/(SUM($W53:$W62)+SUM($W67:$W72)+SUM($W83:$W99))*100-100</f>
        <v>-15.374781321491042</v>
      </c>
      <c r="G67" s="74">
        <f>SUM($X6:$X15)+SUM($X20:$X25)+SUM($X36:$X52)</f>
        <v>12073</v>
      </c>
      <c r="H67" s="73">
        <f>(SUM($X6:$X15)+SUM($X20:$X25)+SUM($X36:$X52))/(SUM($X53:$X62)+SUM($X67:$X72)+SUM($X83:$X99))*100-100</f>
        <v>1.063117361459902</v>
      </c>
      <c r="I67" s="74">
        <f>SUM($Y6:$Y15)+SUM($Y20:$Y25)+SUM($Y36:$Y52)</f>
        <v>80</v>
      </c>
      <c r="J67" s="73">
        <f>(SUM($Y6:$Y15)+SUM($Y20:$Y25)+SUM($Y36:$Y52))/(SUM($Y53:$Y62)+SUM($Y67:$Y72)+SUM($Y83:$Y99))*100-100</f>
        <v>-50.920245398773005</v>
      </c>
      <c r="K67" s="74">
        <f>SUM($Z6:$Z15)+SUM($Z20:$Z25)+SUM($Z36:$Z52)</f>
        <v>4579</v>
      </c>
      <c r="L67" s="73">
        <f>(SUM($Z6:$Z15)+SUM($Z20:$Z25)+SUM($Z36:$Z52))/(SUM($Z53:$Z62)+SUM($Z67:$Z72)+SUM($Z83:$Z99))*100-100</f>
        <v>7.741176470588229</v>
      </c>
      <c r="M67" s="74">
        <f>SUM($AA6:$AA15)+SUM($AA20:$AA25)+SUM($AA36:$AA52)</f>
        <v>2307</v>
      </c>
      <c r="N67" s="73">
        <f>(SUM($AA6:$AA15)+SUM($AA20:$AA25)+SUM($AA36:$AA52))/(SUM($AA53:$AA62)+SUM($AA67:$AA72)+SUM($AA83:$AA99))*100-100</f>
        <v>14.49131513647643</v>
      </c>
      <c r="O67" s="74">
        <f>SUM($AB6:$AB15)+SUM($AB20:$AB25)+SUM($AB36:$AB52)</f>
        <v>2259</v>
      </c>
      <c r="P67" s="75">
        <f>(SUM($AB6:$AB15)+SUM($AB20:$AB25)+SUM($AB36:$AB52))/(SUM($AB53:$AB62)+SUM($AB67:$AB72)+SUM($AB83:$AB99))*100-100</f>
        <v>2.1247739602169986</v>
      </c>
      <c r="S67" s="65" t="s">
        <v>143</v>
      </c>
      <c r="T67" s="65" t="s">
        <v>97</v>
      </c>
      <c r="U67" s="65" t="s">
        <v>108</v>
      </c>
      <c r="V67" s="67">
        <v>1202</v>
      </c>
      <c r="W67" s="67">
        <v>811</v>
      </c>
      <c r="X67" s="67">
        <v>336</v>
      </c>
      <c r="Y67" s="67">
        <v>1</v>
      </c>
      <c r="Z67" s="67">
        <v>54</v>
      </c>
      <c r="AA67" s="67">
        <v>0</v>
      </c>
      <c r="AB67" s="67">
        <v>54</v>
      </c>
    </row>
    <row r="68" spans="19:28" ht="15.75" customHeight="1">
      <c r="S68" s="65" t="s">
        <v>143</v>
      </c>
      <c r="T68" s="65" t="s">
        <v>97</v>
      </c>
      <c r="U68" s="65" t="s">
        <v>109</v>
      </c>
      <c r="V68" s="67">
        <v>544</v>
      </c>
      <c r="W68" s="67">
        <v>346</v>
      </c>
      <c r="X68" s="67">
        <v>181</v>
      </c>
      <c r="Y68" s="67">
        <v>1</v>
      </c>
      <c r="Z68" s="67">
        <v>16</v>
      </c>
      <c r="AA68" s="67">
        <v>0</v>
      </c>
      <c r="AB68" s="67">
        <v>16</v>
      </c>
    </row>
    <row r="69" spans="19:28" ht="15.75" customHeight="1">
      <c r="S69" s="65" t="s">
        <v>143</v>
      </c>
      <c r="T69" s="65" t="s">
        <v>97</v>
      </c>
      <c r="U69" s="65" t="s">
        <v>110</v>
      </c>
      <c r="V69" s="67">
        <v>654</v>
      </c>
      <c r="W69" s="67">
        <v>418</v>
      </c>
      <c r="X69" s="67">
        <v>123</v>
      </c>
      <c r="Y69" s="67">
        <v>2</v>
      </c>
      <c r="Z69" s="67">
        <v>111</v>
      </c>
      <c r="AA69" s="67">
        <v>52</v>
      </c>
      <c r="AB69" s="67">
        <v>59</v>
      </c>
    </row>
    <row r="70" spans="19:28" ht="15.75" customHeight="1">
      <c r="S70" s="65" t="s">
        <v>143</v>
      </c>
      <c r="T70" s="65" t="s">
        <v>97</v>
      </c>
      <c r="U70" s="65" t="s">
        <v>111</v>
      </c>
      <c r="V70" s="67">
        <v>350</v>
      </c>
      <c r="W70" s="67">
        <v>284</v>
      </c>
      <c r="X70" s="67">
        <v>40</v>
      </c>
      <c r="Y70" s="67">
        <v>1</v>
      </c>
      <c r="Z70" s="67">
        <v>25</v>
      </c>
      <c r="AA70" s="67">
        <v>0</v>
      </c>
      <c r="AB70" s="67">
        <v>23</v>
      </c>
    </row>
    <row r="71" spans="19:28" ht="12">
      <c r="S71" s="65" t="s">
        <v>143</v>
      </c>
      <c r="T71" s="65" t="s">
        <v>97</v>
      </c>
      <c r="U71" s="65" t="s">
        <v>112</v>
      </c>
      <c r="V71" s="67">
        <v>304</v>
      </c>
      <c r="W71" s="67">
        <v>250</v>
      </c>
      <c r="X71" s="67">
        <v>40</v>
      </c>
      <c r="Y71" s="67">
        <v>0</v>
      </c>
      <c r="Z71" s="67">
        <v>14</v>
      </c>
      <c r="AA71" s="67">
        <v>0</v>
      </c>
      <c r="AB71" s="67">
        <v>14</v>
      </c>
    </row>
    <row r="72" spans="19:28" ht="12">
      <c r="S72" s="65" t="s">
        <v>143</v>
      </c>
      <c r="T72" s="65" t="s">
        <v>97</v>
      </c>
      <c r="U72" s="65" t="s">
        <v>113</v>
      </c>
      <c r="V72" s="67">
        <v>980</v>
      </c>
      <c r="W72" s="67">
        <v>688</v>
      </c>
      <c r="X72" s="67">
        <v>214</v>
      </c>
      <c r="Y72" s="67">
        <v>4</v>
      </c>
      <c r="Z72" s="67">
        <v>74</v>
      </c>
      <c r="AA72" s="67">
        <v>0</v>
      </c>
      <c r="AB72" s="67">
        <v>74</v>
      </c>
    </row>
    <row r="73" spans="19:28" ht="12">
      <c r="S73" s="65" t="s">
        <v>143</v>
      </c>
      <c r="T73" s="65" t="s">
        <v>97</v>
      </c>
      <c r="U73" s="65" t="s">
        <v>114</v>
      </c>
      <c r="V73" s="67">
        <v>1132</v>
      </c>
      <c r="W73" s="67">
        <v>651</v>
      </c>
      <c r="X73" s="67">
        <v>282</v>
      </c>
      <c r="Y73" s="67">
        <v>6</v>
      </c>
      <c r="Z73" s="67">
        <v>193</v>
      </c>
      <c r="AA73" s="67">
        <v>67</v>
      </c>
      <c r="AB73" s="67">
        <v>126</v>
      </c>
    </row>
    <row r="74" spans="19:28" ht="12">
      <c r="S74" s="65" t="s">
        <v>143</v>
      </c>
      <c r="T74" s="65" t="s">
        <v>97</v>
      </c>
      <c r="U74" s="65" t="s">
        <v>115</v>
      </c>
      <c r="V74" s="67">
        <v>2335</v>
      </c>
      <c r="W74" s="67">
        <v>1320</v>
      </c>
      <c r="X74" s="67">
        <v>743</v>
      </c>
      <c r="Y74" s="67">
        <v>2</v>
      </c>
      <c r="Z74" s="67">
        <v>270</v>
      </c>
      <c r="AA74" s="67">
        <v>80</v>
      </c>
      <c r="AB74" s="67">
        <v>190</v>
      </c>
    </row>
    <row r="75" spans="19:28" ht="12">
      <c r="S75" s="65" t="s">
        <v>143</v>
      </c>
      <c r="T75" s="65" t="s">
        <v>97</v>
      </c>
      <c r="U75" s="65" t="s">
        <v>116</v>
      </c>
      <c r="V75" s="67">
        <v>4370</v>
      </c>
      <c r="W75" s="67">
        <v>1706</v>
      </c>
      <c r="X75" s="67">
        <v>1360</v>
      </c>
      <c r="Y75" s="67">
        <v>2</v>
      </c>
      <c r="Z75" s="67">
        <v>1302</v>
      </c>
      <c r="AA75" s="67">
        <v>572</v>
      </c>
      <c r="AB75" s="67">
        <v>730</v>
      </c>
    </row>
    <row r="76" spans="19:28" ht="12">
      <c r="S76" s="65" t="s">
        <v>143</v>
      </c>
      <c r="T76" s="65" t="s">
        <v>97</v>
      </c>
      <c r="U76" s="65" t="s">
        <v>117</v>
      </c>
      <c r="V76" s="67">
        <v>780</v>
      </c>
      <c r="W76" s="67">
        <v>519</v>
      </c>
      <c r="X76" s="67">
        <v>159</v>
      </c>
      <c r="Y76" s="67">
        <v>3</v>
      </c>
      <c r="Z76" s="67">
        <v>99</v>
      </c>
      <c r="AA76" s="67">
        <v>0</v>
      </c>
      <c r="AB76" s="67">
        <v>99</v>
      </c>
    </row>
    <row r="77" spans="19:28" ht="12">
      <c r="S77" s="65" t="s">
        <v>143</v>
      </c>
      <c r="T77" s="65" t="s">
        <v>97</v>
      </c>
      <c r="U77" s="65" t="s">
        <v>118</v>
      </c>
      <c r="V77" s="67">
        <v>927</v>
      </c>
      <c r="W77" s="67">
        <v>472</v>
      </c>
      <c r="X77" s="67">
        <v>290</v>
      </c>
      <c r="Y77" s="67">
        <v>8</v>
      </c>
      <c r="Z77" s="67">
        <v>157</v>
      </c>
      <c r="AA77" s="67">
        <v>53</v>
      </c>
      <c r="AB77" s="67">
        <v>104</v>
      </c>
    </row>
    <row r="78" spans="19:28" ht="12">
      <c r="S78" s="65" t="s">
        <v>143</v>
      </c>
      <c r="T78" s="65" t="s">
        <v>97</v>
      </c>
      <c r="U78" s="65" t="s">
        <v>119</v>
      </c>
      <c r="V78" s="67">
        <v>1226</v>
      </c>
      <c r="W78" s="67">
        <v>413</v>
      </c>
      <c r="X78" s="67">
        <v>299</v>
      </c>
      <c r="Y78" s="67">
        <v>2</v>
      </c>
      <c r="Z78" s="67">
        <v>512</v>
      </c>
      <c r="AA78" s="67">
        <v>241</v>
      </c>
      <c r="AB78" s="67">
        <v>271</v>
      </c>
    </row>
    <row r="79" spans="19:28" ht="12">
      <c r="S79" s="65" t="s">
        <v>143</v>
      </c>
      <c r="T79" s="65" t="s">
        <v>97</v>
      </c>
      <c r="U79" s="65" t="s">
        <v>120</v>
      </c>
      <c r="V79" s="67">
        <v>4985</v>
      </c>
      <c r="W79" s="67">
        <v>851</v>
      </c>
      <c r="X79" s="67">
        <v>1782</v>
      </c>
      <c r="Y79" s="67">
        <v>44</v>
      </c>
      <c r="Z79" s="67">
        <v>2308</v>
      </c>
      <c r="AA79" s="67">
        <v>1386</v>
      </c>
      <c r="AB79" s="67">
        <v>922</v>
      </c>
    </row>
    <row r="80" spans="19:28" ht="12">
      <c r="S80" s="65" t="s">
        <v>143</v>
      </c>
      <c r="T80" s="65" t="s">
        <v>97</v>
      </c>
      <c r="U80" s="65" t="s">
        <v>121</v>
      </c>
      <c r="V80" s="67">
        <v>2443</v>
      </c>
      <c r="W80" s="67">
        <v>922</v>
      </c>
      <c r="X80" s="67">
        <v>638</v>
      </c>
      <c r="Y80" s="67">
        <v>21</v>
      </c>
      <c r="Z80" s="67">
        <v>862</v>
      </c>
      <c r="AA80" s="67">
        <v>423</v>
      </c>
      <c r="AB80" s="67">
        <v>439</v>
      </c>
    </row>
    <row r="81" spans="19:28" ht="12">
      <c r="S81" s="65" t="s">
        <v>143</v>
      </c>
      <c r="T81" s="65" t="s">
        <v>97</v>
      </c>
      <c r="U81" s="65" t="s">
        <v>122</v>
      </c>
      <c r="V81" s="67">
        <v>595</v>
      </c>
      <c r="W81" s="67">
        <v>280</v>
      </c>
      <c r="X81" s="67">
        <v>145</v>
      </c>
      <c r="Y81" s="67">
        <v>0</v>
      </c>
      <c r="Z81" s="67">
        <v>170</v>
      </c>
      <c r="AA81" s="67">
        <v>21</v>
      </c>
      <c r="AB81" s="67">
        <v>149</v>
      </c>
    </row>
    <row r="82" spans="19:28" ht="12">
      <c r="S82" s="65" t="s">
        <v>143</v>
      </c>
      <c r="T82" s="65" t="s">
        <v>97</v>
      </c>
      <c r="U82" s="65" t="s">
        <v>123</v>
      </c>
      <c r="V82" s="67">
        <v>450</v>
      </c>
      <c r="W82" s="67">
        <v>278</v>
      </c>
      <c r="X82" s="67">
        <v>133</v>
      </c>
      <c r="Y82" s="67">
        <v>0</v>
      </c>
      <c r="Z82" s="67">
        <v>39</v>
      </c>
      <c r="AA82" s="67">
        <v>0</v>
      </c>
      <c r="AB82" s="67">
        <v>39</v>
      </c>
    </row>
    <row r="83" spans="19:28" ht="12">
      <c r="S83" s="65" t="s">
        <v>143</v>
      </c>
      <c r="T83" s="65" t="s">
        <v>97</v>
      </c>
      <c r="U83" s="65" t="s">
        <v>124</v>
      </c>
      <c r="V83" s="67">
        <v>233</v>
      </c>
      <c r="W83" s="67">
        <v>163</v>
      </c>
      <c r="X83" s="67">
        <v>27</v>
      </c>
      <c r="Y83" s="67">
        <v>0</v>
      </c>
      <c r="Z83" s="67">
        <v>43</v>
      </c>
      <c r="AA83" s="67">
        <v>38</v>
      </c>
      <c r="AB83" s="67">
        <v>5</v>
      </c>
    </row>
    <row r="84" spans="19:28" ht="12">
      <c r="S84" s="65" t="s">
        <v>143</v>
      </c>
      <c r="T84" s="65" t="s">
        <v>97</v>
      </c>
      <c r="U84" s="65" t="s">
        <v>125</v>
      </c>
      <c r="V84" s="67">
        <v>266</v>
      </c>
      <c r="W84" s="67">
        <v>175</v>
      </c>
      <c r="X84" s="67">
        <v>88</v>
      </c>
      <c r="Y84" s="67">
        <v>0</v>
      </c>
      <c r="Z84" s="67">
        <v>3</v>
      </c>
      <c r="AA84" s="67">
        <v>0</v>
      </c>
      <c r="AB84" s="67">
        <v>3</v>
      </c>
    </row>
    <row r="85" spans="19:28" ht="12">
      <c r="S85" s="65" t="s">
        <v>143</v>
      </c>
      <c r="T85" s="65" t="s">
        <v>97</v>
      </c>
      <c r="U85" s="65" t="s">
        <v>126</v>
      </c>
      <c r="V85" s="67">
        <v>735</v>
      </c>
      <c r="W85" s="67">
        <v>410</v>
      </c>
      <c r="X85" s="67">
        <v>245</v>
      </c>
      <c r="Y85" s="67">
        <v>2</v>
      </c>
      <c r="Z85" s="67">
        <v>78</v>
      </c>
      <c r="AA85" s="67">
        <v>42</v>
      </c>
      <c r="AB85" s="67">
        <v>33</v>
      </c>
    </row>
    <row r="86" spans="19:28" ht="12">
      <c r="S86" s="65" t="s">
        <v>143</v>
      </c>
      <c r="T86" s="65" t="s">
        <v>97</v>
      </c>
      <c r="U86" s="65" t="s">
        <v>127</v>
      </c>
      <c r="V86" s="67">
        <v>1422</v>
      </c>
      <c r="W86" s="67">
        <v>473</v>
      </c>
      <c r="X86" s="67">
        <v>550</v>
      </c>
      <c r="Y86" s="67">
        <v>11</v>
      </c>
      <c r="Z86" s="67">
        <v>388</v>
      </c>
      <c r="AA86" s="67">
        <v>191</v>
      </c>
      <c r="AB86" s="67">
        <v>197</v>
      </c>
    </row>
    <row r="87" spans="19:28" ht="12">
      <c r="S87" s="65" t="s">
        <v>143</v>
      </c>
      <c r="T87" s="65" t="s">
        <v>97</v>
      </c>
      <c r="U87" s="65" t="s">
        <v>128</v>
      </c>
      <c r="V87" s="67">
        <v>683</v>
      </c>
      <c r="W87" s="67">
        <v>255</v>
      </c>
      <c r="X87" s="67">
        <v>241</v>
      </c>
      <c r="Y87" s="67">
        <v>1</v>
      </c>
      <c r="Z87" s="67">
        <v>186</v>
      </c>
      <c r="AA87" s="67">
        <v>145</v>
      </c>
      <c r="AB87" s="67">
        <v>41</v>
      </c>
    </row>
    <row r="88" spans="19:28" ht="12">
      <c r="S88" s="65" t="s">
        <v>143</v>
      </c>
      <c r="T88" s="65" t="s">
        <v>97</v>
      </c>
      <c r="U88" s="65" t="s">
        <v>129</v>
      </c>
      <c r="V88" s="67">
        <v>274</v>
      </c>
      <c r="W88" s="67">
        <v>222</v>
      </c>
      <c r="X88" s="67">
        <v>43</v>
      </c>
      <c r="Y88" s="67">
        <v>3</v>
      </c>
      <c r="Z88" s="67">
        <v>6</v>
      </c>
      <c r="AA88" s="67">
        <v>0</v>
      </c>
      <c r="AB88" s="67">
        <v>6</v>
      </c>
    </row>
    <row r="89" spans="19:28" ht="12">
      <c r="S89" s="65" t="s">
        <v>143</v>
      </c>
      <c r="T89" s="65" t="s">
        <v>97</v>
      </c>
      <c r="U89" s="65" t="s">
        <v>130</v>
      </c>
      <c r="V89" s="67">
        <v>436</v>
      </c>
      <c r="W89" s="67">
        <v>284</v>
      </c>
      <c r="X89" s="67">
        <v>122</v>
      </c>
      <c r="Y89" s="67">
        <v>0</v>
      </c>
      <c r="Z89" s="67">
        <v>30</v>
      </c>
      <c r="AA89" s="67">
        <v>0</v>
      </c>
      <c r="AB89" s="67">
        <v>30</v>
      </c>
    </row>
    <row r="90" spans="19:28" ht="12">
      <c r="S90" s="65" t="s">
        <v>143</v>
      </c>
      <c r="T90" s="65" t="s">
        <v>97</v>
      </c>
      <c r="U90" s="65" t="s">
        <v>131</v>
      </c>
      <c r="V90" s="67">
        <v>685</v>
      </c>
      <c r="W90" s="67">
        <v>379</v>
      </c>
      <c r="X90" s="67">
        <v>235</v>
      </c>
      <c r="Y90" s="67">
        <v>0</v>
      </c>
      <c r="Z90" s="67">
        <v>71</v>
      </c>
      <c r="AA90" s="67">
        <v>39</v>
      </c>
      <c r="AB90" s="67">
        <v>32</v>
      </c>
    </row>
    <row r="91" spans="19:28" ht="12">
      <c r="S91" s="65" t="s">
        <v>143</v>
      </c>
      <c r="T91" s="65" t="s">
        <v>97</v>
      </c>
      <c r="U91" s="65" t="s">
        <v>132</v>
      </c>
      <c r="V91" s="67">
        <v>283</v>
      </c>
      <c r="W91" s="67">
        <v>155</v>
      </c>
      <c r="X91" s="67">
        <v>51</v>
      </c>
      <c r="Y91" s="67">
        <v>20</v>
      </c>
      <c r="Z91" s="67">
        <v>57</v>
      </c>
      <c r="AA91" s="67">
        <v>27</v>
      </c>
      <c r="AB91" s="67">
        <v>30</v>
      </c>
    </row>
    <row r="92" spans="19:28" ht="12">
      <c r="S92" s="65" t="s">
        <v>143</v>
      </c>
      <c r="T92" s="65" t="s">
        <v>97</v>
      </c>
      <c r="U92" s="65" t="s">
        <v>133</v>
      </c>
      <c r="V92" s="67">
        <v>3550</v>
      </c>
      <c r="W92" s="67">
        <v>906</v>
      </c>
      <c r="X92" s="67">
        <v>1853</v>
      </c>
      <c r="Y92" s="67">
        <v>36</v>
      </c>
      <c r="Z92" s="67">
        <v>755</v>
      </c>
      <c r="AA92" s="67">
        <v>442</v>
      </c>
      <c r="AB92" s="67">
        <v>308</v>
      </c>
    </row>
    <row r="93" spans="19:28" ht="12">
      <c r="S93" s="65" t="s">
        <v>143</v>
      </c>
      <c r="T93" s="65" t="s">
        <v>97</v>
      </c>
      <c r="U93" s="65" t="s">
        <v>134</v>
      </c>
      <c r="V93" s="67">
        <v>546</v>
      </c>
      <c r="W93" s="67">
        <v>212</v>
      </c>
      <c r="X93" s="67">
        <v>198</v>
      </c>
      <c r="Y93" s="67">
        <v>0</v>
      </c>
      <c r="Z93" s="67">
        <v>136</v>
      </c>
      <c r="AA93" s="67">
        <v>112</v>
      </c>
      <c r="AB93" s="67">
        <v>24</v>
      </c>
    </row>
    <row r="94" spans="19:28" ht="12">
      <c r="S94" s="65" t="s">
        <v>143</v>
      </c>
      <c r="T94" s="65" t="s">
        <v>97</v>
      </c>
      <c r="U94" s="65" t="s">
        <v>135</v>
      </c>
      <c r="V94" s="67">
        <v>669</v>
      </c>
      <c r="W94" s="67">
        <v>273</v>
      </c>
      <c r="X94" s="67">
        <v>284</v>
      </c>
      <c r="Y94" s="67">
        <v>5</v>
      </c>
      <c r="Z94" s="67">
        <v>107</v>
      </c>
      <c r="AA94" s="67">
        <v>89</v>
      </c>
      <c r="AB94" s="67">
        <v>18</v>
      </c>
    </row>
    <row r="95" spans="19:28" ht="12">
      <c r="S95" s="65" t="s">
        <v>143</v>
      </c>
      <c r="T95" s="65" t="s">
        <v>97</v>
      </c>
      <c r="U95" s="65" t="s">
        <v>136</v>
      </c>
      <c r="V95" s="67">
        <v>983</v>
      </c>
      <c r="W95" s="67">
        <v>435</v>
      </c>
      <c r="X95" s="67">
        <v>320</v>
      </c>
      <c r="Y95" s="67">
        <v>0</v>
      </c>
      <c r="Z95" s="67">
        <v>228</v>
      </c>
      <c r="AA95" s="67">
        <v>138</v>
      </c>
      <c r="AB95" s="67">
        <v>90</v>
      </c>
    </row>
    <row r="96" spans="19:28" ht="12">
      <c r="S96" s="65" t="s">
        <v>143</v>
      </c>
      <c r="T96" s="65" t="s">
        <v>97</v>
      </c>
      <c r="U96" s="65" t="s">
        <v>137</v>
      </c>
      <c r="V96" s="67">
        <v>599</v>
      </c>
      <c r="W96" s="67">
        <v>261</v>
      </c>
      <c r="X96" s="67">
        <v>258</v>
      </c>
      <c r="Y96" s="67">
        <v>3</v>
      </c>
      <c r="Z96" s="67">
        <v>77</v>
      </c>
      <c r="AA96" s="67">
        <v>60</v>
      </c>
      <c r="AB96" s="67">
        <v>17</v>
      </c>
    </row>
    <row r="97" spans="19:28" ht="12">
      <c r="S97" s="65" t="s">
        <v>143</v>
      </c>
      <c r="T97" s="65" t="s">
        <v>97</v>
      </c>
      <c r="U97" s="65" t="s">
        <v>138</v>
      </c>
      <c r="V97" s="67">
        <v>673</v>
      </c>
      <c r="W97" s="67">
        <v>280</v>
      </c>
      <c r="X97" s="67">
        <v>216</v>
      </c>
      <c r="Y97" s="67">
        <v>0</v>
      </c>
      <c r="Z97" s="67">
        <v>177</v>
      </c>
      <c r="AA97" s="67">
        <v>125</v>
      </c>
      <c r="AB97" s="67">
        <v>52</v>
      </c>
    </row>
    <row r="98" spans="19:28" ht="12">
      <c r="S98" s="65" t="s">
        <v>143</v>
      </c>
      <c r="T98" s="65" t="s">
        <v>97</v>
      </c>
      <c r="U98" s="65" t="s">
        <v>139</v>
      </c>
      <c r="V98" s="67">
        <v>1138</v>
      </c>
      <c r="W98" s="67">
        <v>429</v>
      </c>
      <c r="X98" s="67">
        <v>604</v>
      </c>
      <c r="Y98" s="67">
        <v>1</v>
      </c>
      <c r="Z98" s="67">
        <v>104</v>
      </c>
      <c r="AA98" s="67">
        <v>48</v>
      </c>
      <c r="AB98" s="67">
        <v>56</v>
      </c>
    </row>
    <row r="99" spans="19:28" ht="12">
      <c r="S99" s="65" t="s">
        <v>143</v>
      </c>
      <c r="T99" s="65" t="s">
        <v>97</v>
      </c>
      <c r="U99" s="65" t="s">
        <v>140</v>
      </c>
      <c r="V99" s="67">
        <v>1041</v>
      </c>
      <c r="W99" s="67">
        <v>264</v>
      </c>
      <c r="X99" s="67">
        <v>698</v>
      </c>
      <c r="Y99" s="67">
        <v>3</v>
      </c>
      <c r="Z99" s="67">
        <v>76</v>
      </c>
      <c r="AA99" s="67">
        <v>50</v>
      </c>
      <c r="AB99" s="67">
        <v>17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平成２７年　３月分着工新設住宅戸数：利用関係別・都道府県別表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76</v>
      </c>
      <c r="F3" s="46"/>
      <c r="G3" s="43" t="s">
        <v>77</v>
      </c>
      <c r="H3" s="46"/>
      <c r="I3" s="43" t="s">
        <v>78</v>
      </c>
      <c r="J3" s="46"/>
      <c r="K3" s="43" t="s">
        <v>79</v>
      </c>
      <c r="L3" s="46"/>
      <c r="M3" s="43" t="s">
        <v>80</v>
      </c>
      <c r="N3" s="46"/>
      <c r="O3" s="43" t="s">
        <v>81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2284</v>
      </c>
      <c r="D6" s="62">
        <f aca="true" t="shared" si="1" ref="D6:D52">IF(OR($V6="",$V53=""),"",IF(AND($V6=0,$V53=0),"0.0",IF(AND($V6&gt;0,$V53=0),"     -   ",IF(AND($V6=0,$V53&gt;0),"  -100.0",$V6/$V53*100-100))))</f>
        <v>-5.658818669971083</v>
      </c>
      <c r="E6" s="63">
        <f aca="true" t="shared" si="2" ref="E6:E52">IF($W6="","",IF($W6=0,0,$W6))</f>
        <v>595</v>
      </c>
      <c r="F6" s="62">
        <f aca="true" t="shared" si="3" ref="F6:F52">IF(OR($W6="",$W53=""),"",IF(AND($W6=0,$W53=0),"0.0",IF(AND($W6&gt;0,$W53=0),"     -   ",IF(AND($W6=0,$W53&gt;0),"  -100.0",$W6/$W53*100-100))))</f>
        <v>-0.6677796327211922</v>
      </c>
      <c r="G6" s="63">
        <f aca="true" t="shared" si="4" ref="G6:G52">IF($X6="","",IF($X6=0,0,$X6))</f>
        <v>1390</v>
      </c>
      <c r="H6" s="62">
        <f aca="true" t="shared" si="5" ref="H6:H52">IF(OR($X6="",$X53=""),"",IF(AND($X6=0,$X53=0),"0.0",IF(AND($X6&gt;0,$X53=0),"     -   ",IF(AND($X6=0,$X53&gt;0),"  -100.0",$X6/$X53*100-100))))</f>
        <v>-2.4561403508771917</v>
      </c>
      <c r="I6" s="63">
        <f aca="true" t="shared" si="6" ref="I6:I52">IF($Y6="","",IF($Y6=0,0,$Y6))</f>
        <v>35</v>
      </c>
      <c r="J6" s="62">
        <f aca="true" t="shared" si="7" ref="J6:J52">IF(OR($Y6="",$Y53=""),"",IF(AND($Y6=0,$Y53=0),"0.0",IF(AND($Y6&gt;0,$Y53=0),"     -   ",IF(AND($Y6=0,$Y53&gt;0),"  -100.0",$Y6/$Y53*100-100))))</f>
        <v>150</v>
      </c>
      <c r="K6" s="63">
        <f aca="true" t="shared" si="8" ref="K6:K52">IF($Z6="","",IF($Z6=0,0,$Z6))</f>
        <v>264</v>
      </c>
      <c r="L6" s="62">
        <f aca="true" t="shared" si="9" ref="L6:L52">IF(OR($Z6="",$Z53=""),"",IF(AND($Z6=0,$Z53=0),"0.0",IF(AND($Z6&gt;0,$Z53=0),"     -   ",IF(AND($Z6=0,$Z53&gt;0),"  -100.0",$Z6/$Z53*100-100))))</f>
        <v>-31.070496083550907</v>
      </c>
      <c r="M6" s="63">
        <f aca="true" t="shared" si="10" ref="M6:M52">IF($AA6="","",IF($AA6=0,0,$AA6))</f>
        <v>100</v>
      </c>
      <c r="N6" s="62">
        <f aca="true" t="shared" si="11" ref="N6:N52">IF(OR($AA6="",$AA53=""),"",IF(AND($AA6=0,$AA53=0),"0.0",IF(AND($AA6&gt;0,$AA53=0),"     -   ",IF(AND($AA6=0,$AA53&gt;0),"  -100.0",$AA6/$AA53*100-100))))</f>
        <v>-61.08949416342412</v>
      </c>
      <c r="O6" s="63">
        <f aca="true" t="shared" si="12" ref="O6:O52">IF($AB6="","",IF($AB6=0,0,$AB6))</f>
        <v>164</v>
      </c>
      <c r="P6" s="64">
        <f aca="true" t="shared" si="13" ref="P6:P52">IF(OR($AB6="",$AB53=""),"",IF(AND($AB6=0,$AB53=0),"0.0",IF(AND($AB6&gt;0,$AB53=0),"     -   ",IF(AND($AB6=0,$AB53&gt;0),"  -100.0",$AB6/$AB53*100-100))))</f>
        <v>30.15873015873015</v>
      </c>
      <c r="R6" s="1" t="s">
        <v>92</v>
      </c>
      <c r="S6" s="65" t="s">
        <v>93</v>
      </c>
      <c r="T6" s="65" t="s">
        <v>94</v>
      </c>
      <c r="U6" s="65" t="s">
        <v>95</v>
      </c>
      <c r="V6" s="66">
        <v>2284</v>
      </c>
      <c r="W6" s="66">
        <v>595</v>
      </c>
      <c r="X6" s="66">
        <v>1390</v>
      </c>
      <c r="Y6" s="66">
        <v>35</v>
      </c>
      <c r="Z6" s="66">
        <v>264</v>
      </c>
      <c r="AA6" s="66">
        <v>100</v>
      </c>
      <c r="AB6" s="66">
        <v>164</v>
      </c>
    </row>
    <row r="7" spans="2:28" ht="15.75" customHeight="1">
      <c r="B7" s="12" t="s">
        <v>11</v>
      </c>
      <c r="C7" s="61">
        <f t="shared" si="0"/>
        <v>300</v>
      </c>
      <c r="D7" s="62">
        <f t="shared" si="1"/>
        <v>6.007067137809187</v>
      </c>
      <c r="E7" s="63">
        <f t="shared" si="2"/>
        <v>200</v>
      </c>
      <c r="F7" s="62">
        <f t="shared" si="3"/>
        <v>14.285714285714278</v>
      </c>
      <c r="G7" s="63">
        <f t="shared" si="4"/>
        <v>74</v>
      </c>
      <c r="H7" s="62">
        <f t="shared" si="5"/>
        <v>-13.95348837209302</v>
      </c>
      <c r="I7" s="63">
        <f t="shared" si="6"/>
        <v>0</v>
      </c>
      <c r="J7" s="62" t="str">
        <f t="shared" si="7"/>
        <v>0.0</v>
      </c>
      <c r="K7" s="63">
        <f t="shared" si="8"/>
        <v>26</v>
      </c>
      <c r="L7" s="62">
        <f t="shared" si="9"/>
        <v>18.181818181818187</v>
      </c>
      <c r="M7" s="63">
        <f t="shared" si="10"/>
        <v>0</v>
      </c>
      <c r="N7" s="62" t="str">
        <f t="shared" si="11"/>
        <v>0.0</v>
      </c>
      <c r="O7" s="63">
        <f t="shared" si="12"/>
        <v>26</v>
      </c>
      <c r="P7" s="64">
        <f t="shared" si="13"/>
        <v>18.181818181818187</v>
      </c>
      <c r="S7" s="65" t="s">
        <v>93</v>
      </c>
      <c r="T7" s="65" t="s">
        <v>94</v>
      </c>
      <c r="U7" s="65" t="s">
        <v>96</v>
      </c>
      <c r="V7" s="67">
        <v>300</v>
      </c>
      <c r="W7" s="67">
        <v>200</v>
      </c>
      <c r="X7" s="67">
        <v>74</v>
      </c>
      <c r="Y7" s="67">
        <v>0</v>
      </c>
      <c r="Z7" s="67">
        <v>26</v>
      </c>
      <c r="AA7" s="67">
        <v>0</v>
      </c>
      <c r="AB7" s="67">
        <v>26</v>
      </c>
    </row>
    <row r="8" spans="2:28" ht="15.75" customHeight="1">
      <c r="B8" s="12" t="s">
        <v>12</v>
      </c>
      <c r="C8" s="61">
        <f t="shared" si="0"/>
        <v>681</v>
      </c>
      <c r="D8" s="62">
        <f t="shared" si="1"/>
        <v>-14.981273408239701</v>
      </c>
      <c r="E8" s="63">
        <f t="shared" si="2"/>
        <v>301</v>
      </c>
      <c r="F8" s="62">
        <f t="shared" si="3"/>
        <v>3.7931034482758577</v>
      </c>
      <c r="G8" s="63">
        <f t="shared" si="4"/>
        <v>302</v>
      </c>
      <c r="H8" s="62">
        <f t="shared" si="5"/>
        <v>39.17050691244239</v>
      </c>
      <c r="I8" s="63">
        <f t="shared" si="6"/>
        <v>2</v>
      </c>
      <c r="J8" s="62">
        <f t="shared" si="7"/>
        <v>-96.07843137254902</v>
      </c>
      <c r="K8" s="63">
        <f t="shared" si="8"/>
        <v>76</v>
      </c>
      <c r="L8" s="62">
        <f t="shared" si="9"/>
        <v>-68.72427983539094</v>
      </c>
      <c r="M8" s="63">
        <f t="shared" si="10"/>
        <v>59</v>
      </c>
      <c r="N8" s="62">
        <f t="shared" si="11"/>
        <v>-72.30046948356808</v>
      </c>
      <c r="O8" s="63">
        <f t="shared" si="12"/>
        <v>17</v>
      </c>
      <c r="P8" s="64">
        <f t="shared" si="13"/>
        <v>-43.333333333333336</v>
      </c>
      <c r="S8" s="65" t="s">
        <v>93</v>
      </c>
      <c r="T8" s="65" t="s">
        <v>94</v>
      </c>
      <c r="U8" s="65" t="s">
        <v>94</v>
      </c>
      <c r="V8" s="67">
        <v>681</v>
      </c>
      <c r="W8" s="67">
        <v>301</v>
      </c>
      <c r="X8" s="67">
        <v>302</v>
      </c>
      <c r="Y8" s="67">
        <v>2</v>
      </c>
      <c r="Z8" s="67">
        <v>76</v>
      </c>
      <c r="AA8" s="67">
        <v>59</v>
      </c>
      <c r="AB8" s="67">
        <v>17</v>
      </c>
    </row>
    <row r="9" spans="2:28" ht="15.75" customHeight="1">
      <c r="B9" s="12" t="s">
        <v>13</v>
      </c>
      <c r="C9" s="61">
        <f t="shared" si="0"/>
        <v>1523</v>
      </c>
      <c r="D9" s="62">
        <f t="shared" si="1"/>
        <v>-23.15842583249244</v>
      </c>
      <c r="E9" s="63">
        <f t="shared" si="2"/>
        <v>515</v>
      </c>
      <c r="F9" s="62">
        <f t="shared" si="3"/>
        <v>-8.035714285714292</v>
      </c>
      <c r="G9" s="63">
        <f t="shared" si="4"/>
        <v>733</v>
      </c>
      <c r="H9" s="62">
        <f t="shared" si="5"/>
        <v>-39.571310799670236</v>
      </c>
      <c r="I9" s="63">
        <f t="shared" si="6"/>
        <v>12</v>
      </c>
      <c r="J9" s="62">
        <f t="shared" si="7"/>
        <v>300</v>
      </c>
      <c r="K9" s="63">
        <f t="shared" si="8"/>
        <v>263</v>
      </c>
      <c r="L9" s="62">
        <f t="shared" si="9"/>
        <v>27.669902912621367</v>
      </c>
      <c r="M9" s="63">
        <f t="shared" si="10"/>
        <v>0</v>
      </c>
      <c r="N9" s="62" t="str">
        <f t="shared" si="11"/>
        <v>0.0</v>
      </c>
      <c r="O9" s="63">
        <f t="shared" si="12"/>
        <v>234</v>
      </c>
      <c r="P9" s="64">
        <f t="shared" si="13"/>
        <v>13.592233009708735</v>
      </c>
      <c r="S9" s="65" t="s">
        <v>93</v>
      </c>
      <c r="T9" s="65" t="s">
        <v>94</v>
      </c>
      <c r="U9" s="65" t="s">
        <v>97</v>
      </c>
      <c r="V9" s="67">
        <v>1523</v>
      </c>
      <c r="W9" s="67">
        <v>515</v>
      </c>
      <c r="X9" s="67">
        <v>733</v>
      </c>
      <c r="Y9" s="67">
        <v>12</v>
      </c>
      <c r="Z9" s="67">
        <v>263</v>
      </c>
      <c r="AA9" s="67">
        <v>0</v>
      </c>
      <c r="AB9" s="67">
        <v>234</v>
      </c>
    </row>
    <row r="10" spans="2:28" ht="15.75" customHeight="1">
      <c r="B10" s="12" t="s">
        <v>14</v>
      </c>
      <c r="C10" s="61">
        <f t="shared" si="0"/>
        <v>341</v>
      </c>
      <c r="D10" s="62">
        <f t="shared" si="1"/>
        <v>31.15384615384616</v>
      </c>
      <c r="E10" s="63">
        <f t="shared" si="2"/>
        <v>238</v>
      </c>
      <c r="F10" s="62">
        <f t="shared" si="3"/>
        <v>22.051282051282058</v>
      </c>
      <c r="G10" s="63">
        <f t="shared" si="4"/>
        <v>76</v>
      </c>
      <c r="H10" s="62">
        <f t="shared" si="5"/>
        <v>80.95238095238096</v>
      </c>
      <c r="I10" s="63">
        <f t="shared" si="6"/>
        <v>1</v>
      </c>
      <c r="J10" s="62">
        <f t="shared" si="7"/>
        <v>-50</v>
      </c>
      <c r="K10" s="63">
        <f t="shared" si="8"/>
        <v>26</v>
      </c>
      <c r="L10" s="62">
        <f t="shared" si="9"/>
        <v>23.80952380952381</v>
      </c>
      <c r="M10" s="63">
        <f t="shared" si="10"/>
        <v>0</v>
      </c>
      <c r="N10" s="62" t="str">
        <f t="shared" si="11"/>
        <v>0.0</v>
      </c>
      <c r="O10" s="63">
        <f t="shared" si="12"/>
        <v>26</v>
      </c>
      <c r="P10" s="64">
        <f t="shared" si="13"/>
        <v>23.80952380952381</v>
      </c>
      <c r="S10" s="65" t="s">
        <v>93</v>
      </c>
      <c r="T10" s="65" t="s">
        <v>94</v>
      </c>
      <c r="U10" s="65" t="s">
        <v>98</v>
      </c>
      <c r="V10" s="67">
        <v>341</v>
      </c>
      <c r="W10" s="67">
        <v>238</v>
      </c>
      <c r="X10" s="67">
        <v>76</v>
      </c>
      <c r="Y10" s="67">
        <v>1</v>
      </c>
      <c r="Z10" s="67">
        <v>26</v>
      </c>
      <c r="AA10" s="67">
        <v>0</v>
      </c>
      <c r="AB10" s="67">
        <v>26</v>
      </c>
    </row>
    <row r="11" spans="2:28" ht="15.75" customHeight="1">
      <c r="B11" s="12" t="s">
        <v>15</v>
      </c>
      <c r="C11" s="61">
        <f t="shared" si="0"/>
        <v>366</v>
      </c>
      <c r="D11" s="62">
        <f t="shared" si="1"/>
        <v>24.067796610169495</v>
      </c>
      <c r="E11" s="63">
        <f t="shared" si="2"/>
        <v>278</v>
      </c>
      <c r="F11" s="62">
        <f t="shared" si="3"/>
        <v>47.08994708994709</v>
      </c>
      <c r="G11" s="63">
        <f t="shared" si="4"/>
        <v>62</v>
      </c>
      <c r="H11" s="62">
        <f t="shared" si="5"/>
        <v>-31.86813186813187</v>
      </c>
      <c r="I11" s="63">
        <f t="shared" si="6"/>
        <v>1</v>
      </c>
      <c r="J11" s="62">
        <f t="shared" si="7"/>
        <v>0</v>
      </c>
      <c r="K11" s="63">
        <f t="shared" si="8"/>
        <v>25</v>
      </c>
      <c r="L11" s="62">
        <f t="shared" si="9"/>
        <v>78.57142857142858</v>
      </c>
      <c r="M11" s="63">
        <f t="shared" si="10"/>
        <v>0</v>
      </c>
      <c r="N11" s="62" t="str">
        <f t="shared" si="11"/>
        <v>0.0</v>
      </c>
      <c r="O11" s="63">
        <f t="shared" si="12"/>
        <v>25</v>
      </c>
      <c r="P11" s="64">
        <f t="shared" si="13"/>
        <v>78.57142857142858</v>
      </c>
      <c r="S11" s="65" t="s">
        <v>93</v>
      </c>
      <c r="T11" s="65" t="s">
        <v>94</v>
      </c>
      <c r="U11" s="65" t="s">
        <v>99</v>
      </c>
      <c r="V11" s="67">
        <v>366</v>
      </c>
      <c r="W11" s="67">
        <v>278</v>
      </c>
      <c r="X11" s="67">
        <v>62</v>
      </c>
      <c r="Y11" s="67">
        <v>1</v>
      </c>
      <c r="Z11" s="67">
        <v>25</v>
      </c>
      <c r="AA11" s="67">
        <v>0</v>
      </c>
      <c r="AB11" s="67">
        <v>25</v>
      </c>
    </row>
    <row r="12" spans="2:28" ht="15.75" customHeight="1">
      <c r="B12" s="12" t="s">
        <v>16</v>
      </c>
      <c r="C12" s="61">
        <f t="shared" si="0"/>
        <v>947</v>
      </c>
      <c r="D12" s="62">
        <f t="shared" si="1"/>
        <v>-21.280133000831256</v>
      </c>
      <c r="E12" s="63">
        <f t="shared" si="2"/>
        <v>486</v>
      </c>
      <c r="F12" s="62">
        <f t="shared" si="3"/>
        <v>-17.206132879045995</v>
      </c>
      <c r="G12" s="63">
        <f t="shared" si="4"/>
        <v>348</v>
      </c>
      <c r="H12" s="62">
        <f t="shared" si="5"/>
        <v>-36.38025594149909</v>
      </c>
      <c r="I12" s="63">
        <f t="shared" si="6"/>
        <v>5</v>
      </c>
      <c r="J12" s="62">
        <f t="shared" si="7"/>
        <v>25</v>
      </c>
      <c r="K12" s="63">
        <f t="shared" si="8"/>
        <v>108</v>
      </c>
      <c r="L12" s="62">
        <f t="shared" si="9"/>
        <v>66.15384615384616</v>
      </c>
      <c r="M12" s="63">
        <f t="shared" si="10"/>
        <v>0</v>
      </c>
      <c r="N12" s="62" t="str">
        <f t="shared" si="11"/>
        <v>0.0</v>
      </c>
      <c r="O12" s="63">
        <f t="shared" si="12"/>
        <v>108</v>
      </c>
      <c r="P12" s="64">
        <f t="shared" si="13"/>
        <v>66.15384615384616</v>
      </c>
      <c r="S12" s="65" t="s">
        <v>93</v>
      </c>
      <c r="T12" s="65" t="s">
        <v>94</v>
      </c>
      <c r="U12" s="65" t="s">
        <v>100</v>
      </c>
      <c r="V12" s="67">
        <v>947</v>
      </c>
      <c r="W12" s="67">
        <v>486</v>
      </c>
      <c r="X12" s="67">
        <v>348</v>
      </c>
      <c r="Y12" s="67">
        <v>5</v>
      </c>
      <c r="Z12" s="67">
        <v>108</v>
      </c>
      <c r="AA12" s="67">
        <v>0</v>
      </c>
      <c r="AB12" s="67">
        <v>108</v>
      </c>
    </row>
    <row r="13" spans="2:28" ht="15.75" customHeight="1">
      <c r="B13" s="12" t="s">
        <v>17</v>
      </c>
      <c r="C13" s="61">
        <f t="shared" si="0"/>
        <v>1862</v>
      </c>
      <c r="D13" s="62">
        <f t="shared" si="1"/>
        <v>3.1578947368421098</v>
      </c>
      <c r="E13" s="63">
        <f t="shared" si="2"/>
        <v>720</v>
      </c>
      <c r="F13" s="62">
        <f t="shared" si="3"/>
        <v>-12.727272727272734</v>
      </c>
      <c r="G13" s="63">
        <f t="shared" si="4"/>
        <v>917</v>
      </c>
      <c r="H13" s="62">
        <f t="shared" si="5"/>
        <v>30.440967283072553</v>
      </c>
      <c r="I13" s="63">
        <f t="shared" si="6"/>
        <v>1</v>
      </c>
      <c r="J13" s="62">
        <f t="shared" si="7"/>
        <v>-98.27586206896552</v>
      </c>
      <c r="K13" s="63">
        <f t="shared" si="8"/>
        <v>224</v>
      </c>
      <c r="L13" s="62">
        <f t="shared" si="9"/>
        <v>2.2831050228310517</v>
      </c>
      <c r="M13" s="63">
        <f t="shared" si="10"/>
        <v>47</v>
      </c>
      <c r="N13" s="62" t="str">
        <f t="shared" si="11"/>
        <v>     -   </v>
      </c>
      <c r="O13" s="63">
        <f t="shared" si="12"/>
        <v>177</v>
      </c>
      <c r="P13" s="64">
        <f t="shared" si="13"/>
        <v>-19.178082191780817</v>
      </c>
      <c r="S13" s="65" t="s">
        <v>93</v>
      </c>
      <c r="T13" s="65" t="s">
        <v>94</v>
      </c>
      <c r="U13" s="65" t="s">
        <v>101</v>
      </c>
      <c r="V13" s="67">
        <v>1862</v>
      </c>
      <c r="W13" s="67">
        <v>720</v>
      </c>
      <c r="X13" s="67">
        <v>917</v>
      </c>
      <c r="Y13" s="67">
        <v>1</v>
      </c>
      <c r="Z13" s="67">
        <v>224</v>
      </c>
      <c r="AA13" s="67">
        <v>47</v>
      </c>
      <c r="AB13" s="67">
        <v>177</v>
      </c>
    </row>
    <row r="14" spans="2:28" ht="15.75" customHeight="1">
      <c r="B14" s="12" t="s">
        <v>18</v>
      </c>
      <c r="C14" s="61">
        <f t="shared" si="0"/>
        <v>1091</v>
      </c>
      <c r="D14" s="62">
        <f t="shared" si="1"/>
        <v>3.510436432637576</v>
      </c>
      <c r="E14" s="63">
        <f t="shared" si="2"/>
        <v>540</v>
      </c>
      <c r="F14" s="62">
        <f t="shared" si="3"/>
        <v>-0.5524861878453038</v>
      </c>
      <c r="G14" s="63">
        <f t="shared" si="4"/>
        <v>403</v>
      </c>
      <c r="H14" s="62">
        <f t="shared" si="5"/>
        <v>27.936507936507923</v>
      </c>
      <c r="I14" s="63">
        <f t="shared" si="6"/>
        <v>12</v>
      </c>
      <c r="J14" s="62">
        <f t="shared" si="7"/>
        <v>500</v>
      </c>
      <c r="K14" s="63">
        <f t="shared" si="8"/>
        <v>136</v>
      </c>
      <c r="L14" s="62">
        <f t="shared" si="9"/>
        <v>-29.896907216494853</v>
      </c>
      <c r="M14" s="63">
        <f t="shared" si="10"/>
        <v>0</v>
      </c>
      <c r="N14" s="62" t="str">
        <f t="shared" si="11"/>
        <v>0.0</v>
      </c>
      <c r="O14" s="63">
        <f t="shared" si="12"/>
        <v>136</v>
      </c>
      <c r="P14" s="64">
        <f t="shared" si="13"/>
        <v>-29.896907216494853</v>
      </c>
      <c r="S14" s="65" t="s">
        <v>93</v>
      </c>
      <c r="T14" s="65" t="s">
        <v>94</v>
      </c>
      <c r="U14" s="65" t="s">
        <v>102</v>
      </c>
      <c r="V14" s="67">
        <v>1091</v>
      </c>
      <c r="W14" s="67">
        <v>540</v>
      </c>
      <c r="X14" s="67">
        <v>403</v>
      </c>
      <c r="Y14" s="67">
        <v>12</v>
      </c>
      <c r="Z14" s="67">
        <v>136</v>
      </c>
      <c r="AA14" s="67">
        <v>0</v>
      </c>
      <c r="AB14" s="67">
        <v>136</v>
      </c>
    </row>
    <row r="15" spans="2:28" ht="15.75" customHeight="1">
      <c r="B15" s="12" t="s">
        <v>19</v>
      </c>
      <c r="C15" s="61">
        <f t="shared" si="0"/>
        <v>807</v>
      </c>
      <c r="D15" s="62">
        <f t="shared" si="1"/>
        <v>-32.07070707070707</v>
      </c>
      <c r="E15" s="63">
        <f t="shared" si="2"/>
        <v>434</v>
      </c>
      <c r="F15" s="62">
        <f t="shared" si="3"/>
        <v>-22.5</v>
      </c>
      <c r="G15" s="63">
        <f t="shared" si="4"/>
        <v>275</v>
      </c>
      <c r="H15" s="62">
        <f t="shared" si="5"/>
        <v>-28.385416666666657</v>
      </c>
      <c r="I15" s="63">
        <f t="shared" si="6"/>
        <v>0</v>
      </c>
      <c r="J15" s="62" t="str">
        <f t="shared" si="7"/>
        <v>0.0</v>
      </c>
      <c r="K15" s="63">
        <f t="shared" si="8"/>
        <v>98</v>
      </c>
      <c r="L15" s="62">
        <f t="shared" si="9"/>
        <v>-59.83606557377049</v>
      </c>
      <c r="M15" s="63">
        <f t="shared" si="10"/>
        <v>0</v>
      </c>
      <c r="N15" s="62" t="str">
        <f t="shared" si="11"/>
        <v>0.0</v>
      </c>
      <c r="O15" s="63">
        <f t="shared" si="12"/>
        <v>98</v>
      </c>
      <c r="P15" s="64">
        <f t="shared" si="13"/>
        <v>-59.83606557377049</v>
      </c>
      <c r="S15" s="65" t="s">
        <v>93</v>
      </c>
      <c r="T15" s="65" t="s">
        <v>94</v>
      </c>
      <c r="U15" s="65" t="s">
        <v>103</v>
      </c>
      <c r="V15" s="67">
        <v>807</v>
      </c>
      <c r="W15" s="67">
        <v>434</v>
      </c>
      <c r="X15" s="67">
        <v>275</v>
      </c>
      <c r="Y15" s="67">
        <v>0</v>
      </c>
      <c r="Z15" s="67">
        <v>98</v>
      </c>
      <c r="AA15" s="67">
        <v>0</v>
      </c>
      <c r="AB15" s="67">
        <v>98</v>
      </c>
    </row>
    <row r="16" spans="2:28" ht="15.75" customHeight="1">
      <c r="B16" s="12" t="s">
        <v>20</v>
      </c>
      <c r="C16" s="61">
        <f t="shared" si="0"/>
        <v>4612</v>
      </c>
      <c r="D16" s="62">
        <f t="shared" si="1"/>
        <v>8.97920604914934</v>
      </c>
      <c r="E16" s="63">
        <f t="shared" si="2"/>
        <v>1244</v>
      </c>
      <c r="F16" s="62">
        <f t="shared" si="3"/>
        <v>-4.307692307692307</v>
      </c>
      <c r="G16" s="63">
        <f t="shared" si="4"/>
        <v>1804</v>
      </c>
      <c r="H16" s="62">
        <f t="shared" si="5"/>
        <v>9.003021148036254</v>
      </c>
      <c r="I16" s="63">
        <f t="shared" si="6"/>
        <v>42</v>
      </c>
      <c r="J16" s="62">
        <f t="shared" si="7"/>
        <v>950</v>
      </c>
      <c r="K16" s="63">
        <f t="shared" si="8"/>
        <v>1522</v>
      </c>
      <c r="L16" s="62">
        <f t="shared" si="9"/>
        <v>19.560094265514522</v>
      </c>
      <c r="M16" s="63">
        <f t="shared" si="10"/>
        <v>453</v>
      </c>
      <c r="N16" s="62">
        <f t="shared" si="11"/>
        <v>104.97737556561083</v>
      </c>
      <c r="O16" s="63">
        <f t="shared" si="12"/>
        <v>1043</v>
      </c>
      <c r="P16" s="64">
        <f t="shared" si="13"/>
        <v>0.288461538461533</v>
      </c>
      <c r="S16" s="65" t="s">
        <v>93</v>
      </c>
      <c r="T16" s="65" t="s">
        <v>94</v>
      </c>
      <c r="U16" s="65" t="s">
        <v>104</v>
      </c>
      <c r="V16" s="67">
        <v>4612</v>
      </c>
      <c r="W16" s="67">
        <v>1244</v>
      </c>
      <c r="X16" s="67">
        <v>1804</v>
      </c>
      <c r="Y16" s="67">
        <v>42</v>
      </c>
      <c r="Z16" s="67">
        <v>1522</v>
      </c>
      <c r="AA16" s="67">
        <v>453</v>
      </c>
      <c r="AB16" s="67">
        <v>1043</v>
      </c>
    </row>
    <row r="17" spans="2:28" ht="15.75" customHeight="1">
      <c r="B17" s="12" t="s">
        <v>21</v>
      </c>
      <c r="C17" s="61">
        <f t="shared" si="0"/>
        <v>2628</v>
      </c>
      <c r="D17" s="62">
        <f t="shared" si="1"/>
        <v>-18.10532876285447</v>
      </c>
      <c r="E17" s="63">
        <f t="shared" si="2"/>
        <v>792</v>
      </c>
      <c r="F17" s="62">
        <f t="shared" si="3"/>
        <v>-9.897610921501709</v>
      </c>
      <c r="G17" s="63">
        <f t="shared" si="4"/>
        <v>1120</v>
      </c>
      <c r="H17" s="62">
        <f t="shared" si="5"/>
        <v>-16.2303664921466</v>
      </c>
      <c r="I17" s="63">
        <f t="shared" si="6"/>
        <v>1</v>
      </c>
      <c r="J17" s="62">
        <f t="shared" si="7"/>
        <v>0</v>
      </c>
      <c r="K17" s="63">
        <f t="shared" si="8"/>
        <v>715</v>
      </c>
      <c r="L17" s="62">
        <f t="shared" si="9"/>
        <v>-27.923387096774192</v>
      </c>
      <c r="M17" s="63">
        <f t="shared" si="10"/>
        <v>142</v>
      </c>
      <c r="N17" s="62">
        <f t="shared" si="11"/>
        <v>-50.86505190311419</v>
      </c>
      <c r="O17" s="63">
        <f t="shared" si="12"/>
        <v>573</v>
      </c>
      <c r="P17" s="64">
        <f t="shared" si="13"/>
        <v>-18.49217638691323</v>
      </c>
      <c r="S17" s="65" t="s">
        <v>93</v>
      </c>
      <c r="T17" s="65" t="s">
        <v>94</v>
      </c>
      <c r="U17" s="65" t="s">
        <v>105</v>
      </c>
      <c r="V17" s="67">
        <v>2628</v>
      </c>
      <c r="W17" s="67">
        <v>792</v>
      </c>
      <c r="X17" s="67">
        <v>1120</v>
      </c>
      <c r="Y17" s="67">
        <v>1</v>
      </c>
      <c r="Z17" s="67">
        <v>715</v>
      </c>
      <c r="AA17" s="67">
        <v>142</v>
      </c>
      <c r="AB17" s="67">
        <v>573</v>
      </c>
    </row>
    <row r="18" spans="2:28" ht="15.75" customHeight="1">
      <c r="B18" s="12" t="s">
        <v>22</v>
      </c>
      <c r="C18" s="61">
        <f t="shared" si="0"/>
        <v>11299</v>
      </c>
      <c r="D18" s="62">
        <f t="shared" si="1"/>
        <v>6.725229054500787</v>
      </c>
      <c r="E18" s="63">
        <f t="shared" si="2"/>
        <v>1360</v>
      </c>
      <c r="F18" s="62">
        <f t="shared" si="3"/>
        <v>-3.8189533239038127</v>
      </c>
      <c r="G18" s="63">
        <f t="shared" si="4"/>
        <v>5630</v>
      </c>
      <c r="H18" s="62">
        <f t="shared" si="5"/>
        <v>14.083080040526852</v>
      </c>
      <c r="I18" s="63">
        <f t="shared" si="6"/>
        <v>40</v>
      </c>
      <c r="J18" s="62">
        <f t="shared" si="7"/>
        <v>-23.076923076923066</v>
      </c>
      <c r="K18" s="63">
        <f t="shared" si="8"/>
        <v>4269</v>
      </c>
      <c r="L18" s="62">
        <f t="shared" si="9"/>
        <v>1.9827998088867531</v>
      </c>
      <c r="M18" s="63">
        <f t="shared" si="10"/>
        <v>2527</v>
      </c>
      <c r="N18" s="62">
        <f t="shared" si="11"/>
        <v>0.9992006394884214</v>
      </c>
      <c r="O18" s="63">
        <f t="shared" si="12"/>
        <v>1721</v>
      </c>
      <c r="P18" s="64">
        <f t="shared" si="13"/>
        <v>5.5828220858895605</v>
      </c>
      <c r="S18" s="65" t="s">
        <v>93</v>
      </c>
      <c r="T18" s="65" t="s">
        <v>94</v>
      </c>
      <c r="U18" s="65" t="s">
        <v>106</v>
      </c>
      <c r="V18" s="67">
        <v>11299</v>
      </c>
      <c r="W18" s="67">
        <v>1360</v>
      </c>
      <c r="X18" s="67">
        <v>5630</v>
      </c>
      <c r="Y18" s="67">
        <v>40</v>
      </c>
      <c r="Z18" s="67">
        <v>4269</v>
      </c>
      <c r="AA18" s="67">
        <v>2527</v>
      </c>
      <c r="AB18" s="67">
        <v>1721</v>
      </c>
    </row>
    <row r="19" spans="2:28" ht="15.75" customHeight="1">
      <c r="B19" s="12" t="s">
        <v>23</v>
      </c>
      <c r="C19" s="61">
        <f t="shared" si="0"/>
        <v>5563</v>
      </c>
      <c r="D19" s="62">
        <f t="shared" si="1"/>
        <v>13.902538902538893</v>
      </c>
      <c r="E19" s="63">
        <f t="shared" si="2"/>
        <v>1153</v>
      </c>
      <c r="F19" s="62">
        <f t="shared" si="3"/>
        <v>-4.1562759767248565</v>
      </c>
      <c r="G19" s="63">
        <f t="shared" si="4"/>
        <v>2707</v>
      </c>
      <c r="H19" s="62">
        <f t="shared" si="5"/>
        <v>40.76963078523141</v>
      </c>
      <c r="I19" s="63">
        <f t="shared" si="6"/>
        <v>54</v>
      </c>
      <c r="J19" s="62">
        <f t="shared" si="7"/>
        <v>575</v>
      </c>
      <c r="K19" s="63">
        <f t="shared" si="8"/>
        <v>1649</v>
      </c>
      <c r="L19" s="62">
        <f t="shared" si="9"/>
        <v>-5.771428571428572</v>
      </c>
      <c r="M19" s="63">
        <f t="shared" si="10"/>
        <v>384</v>
      </c>
      <c r="N19" s="62">
        <f t="shared" si="11"/>
        <v>-22.424242424242422</v>
      </c>
      <c r="O19" s="63">
        <f t="shared" si="12"/>
        <v>1265</v>
      </c>
      <c r="P19" s="64">
        <f t="shared" si="13"/>
        <v>4.115226337448561</v>
      </c>
      <c r="S19" s="65" t="s">
        <v>93</v>
      </c>
      <c r="T19" s="65" t="s">
        <v>94</v>
      </c>
      <c r="U19" s="65" t="s">
        <v>107</v>
      </c>
      <c r="V19" s="67">
        <v>5563</v>
      </c>
      <c r="W19" s="67">
        <v>1153</v>
      </c>
      <c r="X19" s="67">
        <v>2707</v>
      </c>
      <c r="Y19" s="67">
        <v>54</v>
      </c>
      <c r="Z19" s="67">
        <v>1649</v>
      </c>
      <c r="AA19" s="67">
        <v>384</v>
      </c>
      <c r="AB19" s="67">
        <v>1265</v>
      </c>
    </row>
    <row r="20" spans="2:28" ht="15.75" customHeight="1">
      <c r="B20" s="12" t="s">
        <v>24</v>
      </c>
      <c r="C20" s="61">
        <f t="shared" si="0"/>
        <v>1066</v>
      </c>
      <c r="D20" s="62">
        <f t="shared" si="1"/>
        <v>8.886618998978562</v>
      </c>
      <c r="E20" s="63">
        <f t="shared" si="2"/>
        <v>553</v>
      </c>
      <c r="F20" s="62">
        <f t="shared" si="3"/>
        <v>6.96324951644101</v>
      </c>
      <c r="G20" s="63">
        <f t="shared" si="4"/>
        <v>315</v>
      </c>
      <c r="H20" s="62">
        <f t="shared" si="5"/>
        <v>-22.60442260442261</v>
      </c>
      <c r="I20" s="63">
        <f t="shared" si="6"/>
        <v>3</v>
      </c>
      <c r="J20" s="62">
        <f t="shared" si="7"/>
        <v>200</v>
      </c>
      <c r="K20" s="63">
        <f t="shared" si="8"/>
        <v>195</v>
      </c>
      <c r="L20" s="62">
        <f t="shared" si="9"/>
        <v>261.11111111111114</v>
      </c>
      <c r="M20" s="63">
        <f t="shared" si="10"/>
        <v>136</v>
      </c>
      <c r="N20" s="62" t="str">
        <f t="shared" si="11"/>
        <v>     -   </v>
      </c>
      <c r="O20" s="63">
        <f t="shared" si="12"/>
        <v>59</v>
      </c>
      <c r="P20" s="64">
        <f t="shared" si="13"/>
        <v>9.259259259259252</v>
      </c>
      <c r="S20" s="65" t="s">
        <v>93</v>
      </c>
      <c r="T20" s="65" t="s">
        <v>94</v>
      </c>
      <c r="U20" s="65" t="s">
        <v>108</v>
      </c>
      <c r="V20" s="67">
        <v>1066</v>
      </c>
      <c r="W20" s="67">
        <v>553</v>
      </c>
      <c r="X20" s="67">
        <v>315</v>
      </c>
      <c r="Y20" s="67">
        <v>3</v>
      </c>
      <c r="Z20" s="67">
        <v>195</v>
      </c>
      <c r="AA20" s="67">
        <v>136</v>
      </c>
      <c r="AB20" s="67">
        <v>59</v>
      </c>
    </row>
    <row r="21" spans="2:28" ht="15.75" customHeight="1">
      <c r="B21" s="12" t="s">
        <v>25</v>
      </c>
      <c r="C21" s="61">
        <f t="shared" si="0"/>
        <v>510</v>
      </c>
      <c r="D21" s="62">
        <f t="shared" si="1"/>
        <v>74.65753424657535</v>
      </c>
      <c r="E21" s="63">
        <f t="shared" si="2"/>
        <v>350</v>
      </c>
      <c r="F21" s="62">
        <f t="shared" si="3"/>
        <v>33.07984790874525</v>
      </c>
      <c r="G21" s="63">
        <f t="shared" si="4"/>
        <v>144</v>
      </c>
      <c r="H21" s="62">
        <f t="shared" si="5"/>
        <v>800</v>
      </c>
      <c r="I21" s="63">
        <f t="shared" si="6"/>
        <v>1</v>
      </c>
      <c r="J21" s="62" t="str">
        <f t="shared" si="7"/>
        <v>     -   </v>
      </c>
      <c r="K21" s="63">
        <f t="shared" si="8"/>
        <v>15</v>
      </c>
      <c r="L21" s="62">
        <f t="shared" si="9"/>
        <v>15.384615384615373</v>
      </c>
      <c r="M21" s="63">
        <f t="shared" si="10"/>
        <v>0</v>
      </c>
      <c r="N21" s="62" t="str">
        <f t="shared" si="11"/>
        <v>0.0</v>
      </c>
      <c r="O21" s="63">
        <f t="shared" si="12"/>
        <v>15</v>
      </c>
      <c r="P21" s="64">
        <f t="shared" si="13"/>
        <v>15.384615384615373</v>
      </c>
      <c r="S21" s="65" t="s">
        <v>93</v>
      </c>
      <c r="T21" s="65" t="s">
        <v>94</v>
      </c>
      <c r="U21" s="65" t="s">
        <v>109</v>
      </c>
      <c r="V21" s="67">
        <v>510</v>
      </c>
      <c r="W21" s="67">
        <v>350</v>
      </c>
      <c r="X21" s="67">
        <v>144</v>
      </c>
      <c r="Y21" s="67">
        <v>1</v>
      </c>
      <c r="Z21" s="67">
        <v>15</v>
      </c>
      <c r="AA21" s="67">
        <v>0</v>
      </c>
      <c r="AB21" s="67">
        <v>15</v>
      </c>
    </row>
    <row r="22" spans="2:28" ht="15.75" customHeight="1">
      <c r="B22" s="12" t="s">
        <v>26</v>
      </c>
      <c r="C22" s="61">
        <f t="shared" si="0"/>
        <v>568</v>
      </c>
      <c r="D22" s="62">
        <f t="shared" si="1"/>
        <v>8.60420650095601</v>
      </c>
      <c r="E22" s="63">
        <f t="shared" si="2"/>
        <v>343</v>
      </c>
      <c r="F22" s="62">
        <f t="shared" si="3"/>
        <v>28.94736842105263</v>
      </c>
      <c r="G22" s="63">
        <f t="shared" si="4"/>
        <v>162</v>
      </c>
      <c r="H22" s="62">
        <f t="shared" si="5"/>
        <v>63.636363636363654</v>
      </c>
      <c r="I22" s="63">
        <f t="shared" si="6"/>
        <v>2</v>
      </c>
      <c r="J22" s="62" t="str">
        <f t="shared" si="7"/>
        <v>     -   </v>
      </c>
      <c r="K22" s="63">
        <f t="shared" si="8"/>
        <v>61</v>
      </c>
      <c r="L22" s="62">
        <f t="shared" si="9"/>
        <v>-61.392405063291136</v>
      </c>
      <c r="M22" s="63">
        <f t="shared" si="10"/>
        <v>0</v>
      </c>
      <c r="N22" s="62" t="str">
        <f t="shared" si="11"/>
        <v>  -100.0</v>
      </c>
      <c r="O22" s="63">
        <f t="shared" si="12"/>
        <v>61</v>
      </c>
      <c r="P22" s="64">
        <f t="shared" si="13"/>
        <v>35.55555555555557</v>
      </c>
      <c r="S22" s="65" t="s">
        <v>93</v>
      </c>
      <c r="T22" s="65" t="s">
        <v>94</v>
      </c>
      <c r="U22" s="65" t="s">
        <v>110</v>
      </c>
      <c r="V22" s="67">
        <v>568</v>
      </c>
      <c r="W22" s="67">
        <v>343</v>
      </c>
      <c r="X22" s="67">
        <v>162</v>
      </c>
      <c r="Y22" s="67">
        <v>2</v>
      </c>
      <c r="Z22" s="67">
        <v>61</v>
      </c>
      <c r="AA22" s="67">
        <v>0</v>
      </c>
      <c r="AB22" s="67">
        <v>61</v>
      </c>
    </row>
    <row r="23" spans="2:28" ht="15.75" customHeight="1">
      <c r="B23" s="12" t="s">
        <v>27</v>
      </c>
      <c r="C23" s="61">
        <f t="shared" si="0"/>
        <v>437</v>
      </c>
      <c r="D23" s="62">
        <f t="shared" si="1"/>
        <v>24.147727272727266</v>
      </c>
      <c r="E23" s="63">
        <f t="shared" si="2"/>
        <v>255</v>
      </c>
      <c r="F23" s="62">
        <f t="shared" si="3"/>
        <v>7.594936708860757</v>
      </c>
      <c r="G23" s="63">
        <f t="shared" si="4"/>
        <v>158</v>
      </c>
      <c r="H23" s="62">
        <f t="shared" si="5"/>
        <v>68.08510638297872</v>
      </c>
      <c r="I23" s="63">
        <f t="shared" si="6"/>
        <v>0</v>
      </c>
      <c r="J23" s="62" t="str">
        <f t="shared" si="7"/>
        <v>0.0</v>
      </c>
      <c r="K23" s="63">
        <f t="shared" si="8"/>
        <v>24</v>
      </c>
      <c r="L23" s="62">
        <f t="shared" si="9"/>
        <v>14.285714285714278</v>
      </c>
      <c r="M23" s="63">
        <f t="shared" si="10"/>
        <v>0</v>
      </c>
      <c r="N23" s="62" t="str">
        <f t="shared" si="11"/>
        <v>0.0</v>
      </c>
      <c r="O23" s="63">
        <f t="shared" si="12"/>
        <v>24</v>
      </c>
      <c r="P23" s="64">
        <f t="shared" si="13"/>
        <v>14.285714285714278</v>
      </c>
      <c r="S23" s="65" t="s">
        <v>93</v>
      </c>
      <c r="T23" s="65" t="s">
        <v>94</v>
      </c>
      <c r="U23" s="65" t="s">
        <v>111</v>
      </c>
      <c r="V23" s="67">
        <v>437</v>
      </c>
      <c r="W23" s="67">
        <v>255</v>
      </c>
      <c r="X23" s="67">
        <v>158</v>
      </c>
      <c r="Y23" s="67">
        <v>0</v>
      </c>
      <c r="Z23" s="67">
        <v>24</v>
      </c>
      <c r="AA23" s="67">
        <v>0</v>
      </c>
      <c r="AB23" s="67">
        <v>24</v>
      </c>
    </row>
    <row r="24" spans="2:28" ht="15.75" customHeight="1">
      <c r="B24" s="12" t="s">
        <v>28</v>
      </c>
      <c r="C24" s="61">
        <f t="shared" si="0"/>
        <v>374</v>
      </c>
      <c r="D24" s="62">
        <f t="shared" si="1"/>
        <v>36</v>
      </c>
      <c r="E24" s="63">
        <f t="shared" si="2"/>
        <v>249</v>
      </c>
      <c r="F24" s="62">
        <f t="shared" si="3"/>
        <v>31.05263157894737</v>
      </c>
      <c r="G24" s="63">
        <f t="shared" si="4"/>
        <v>104</v>
      </c>
      <c r="H24" s="62">
        <f t="shared" si="5"/>
        <v>85.71428571428572</v>
      </c>
      <c r="I24" s="63">
        <f t="shared" si="6"/>
        <v>0</v>
      </c>
      <c r="J24" s="62" t="str">
        <f t="shared" si="7"/>
        <v>  -100.0</v>
      </c>
      <c r="K24" s="63">
        <f t="shared" si="8"/>
        <v>21</v>
      </c>
      <c r="L24" s="62">
        <f t="shared" si="9"/>
        <v>-25</v>
      </c>
      <c r="M24" s="63">
        <f t="shared" si="10"/>
        <v>0</v>
      </c>
      <c r="N24" s="62" t="str">
        <f t="shared" si="11"/>
        <v>0.0</v>
      </c>
      <c r="O24" s="63">
        <f t="shared" si="12"/>
        <v>21</v>
      </c>
      <c r="P24" s="64">
        <f t="shared" si="13"/>
        <v>-25</v>
      </c>
      <c r="S24" s="65" t="s">
        <v>93</v>
      </c>
      <c r="T24" s="65" t="s">
        <v>94</v>
      </c>
      <c r="U24" s="65" t="s">
        <v>112</v>
      </c>
      <c r="V24" s="67">
        <v>374</v>
      </c>
      <c r="W24" s="67">
        <v>249</v>
      </c>
      <c r="X24" s="67">
        <v>104</v>
      </c>
      <c r="Y24" s="67">
        <v>0</v>
      </c>
      <c r="Z24" s="67">
        <v>21</v>
      </c>
      <c r="AA24" s="67">
        <v>0</v>
      </c>
      <c r="AB24" s="67">
        <v>21</v>
      </c>
    </row>
    <row r="25" spans="2:28" ht="15.75" customHeight="1">
      <c r="B25" s="12" t="s">
        <v>29</v>
      </c>
      <c r="C25" s="61">
        <f t="shared" si="0"/>
        <v>670</v>
      </c>
      <c r="D25" s="62">
        <f t="shared" si="1"/>
        <v>12.794612794612803</v>
      </c>
      <c r="E25" s="63">
        <f t="shared" si="2"/>
        <v>451</v>
      </c>
      <c r="F25" s="62">
        <f t="shared" si="3"/>
        <v>11.91066997518611</v>
      </c>
      <c r="G25" s="63">
        <f t="shared" si="4"/>
        <v>143</v>
      </c>
      <c r="H25" s="62">
        <f t="shared" si="5"/>
        <v>10.852713178294564</v>
      </c>
      <c r="I25" s="63">
        <f t="shared" si="6"/>
        <v>0</v>
      </c>
      <c r="J25" s="62" t="str">
        <f t="shared" si="7"/>
        <v>0.0</v>
      </c>
      <c r="K25" s="63">
        <f t="shared" si="8"/>
        <v>76</v>
      </c>
      <c r="L25" s="62">
        <f t="shared" si="9"/>
        <v>22.58064516129032</v>
      </c>
      <c r="M25" s="63">
        <f t="shared" si="10"/>
        <v>0</v>
      </c>
      <c r="N25" s="62" t="str">
        <f t="shared" si="11"/>
        <v>0.0</v>
      </c>
      <c r="O25" s="63">
        <f t="shared" si="12"/>
        <v>76</v>
      </c>
      <c r="P25" s="64">
        <f t="shared" si="13"/>
        <v>22.58064516129032</v>
      </c>
      <c r="S25" s="65" t="s">
        <v>93</v>
      </c>
      <c r="T25" s="65" t="s">
        <v>94</v>
      </c>
      <c r="U25" s="65" t="s">
        <v>113</v>
      </c>
      <c r="V25" s="67">
        <v>670</v>
      </c>
      <c r="W25" s="67">
        <v>451</v>
      </c>
      <c r="X25" s="67">
        <v>143</v>
      </c>
      <c r="Y25" s="67">
        <v>0</v>
      </c>
      <c r="Z25" s="67">
        <v>76</v>
      </c>
      <c r="AA25" s="67">
        <v>0</v>
      </c>
      <c r="AB25" s="67">
        <v>76</v>
      </c>
    </row>
    <row r="26" spans="2:28" ht="15.75" customHeight="1">
      <c r="B26" s="12" t="s">
        <v>30</v>
      </c>
      <c r="C26" s="61">
        <f t="shared" si="0"/>
        <v>883</v>
      </c>
      <c r="D26" s="62">
        <f t="shared" si="1"/>
        <v>15.727391874180867</v>
      </c>
      <c r="E26" s="63">
        <f t="shared" si="2"/>
        <v>493</v>
      </c>
      <c r="F26" s="62">
        <f t="shared" si="3"/>
        <v>15.18691588785046</v>
      </c>
      <c r="G26" s="63">
        <f t="shared" si="4"/>
        <v>260</v>
      </c>
      <c r="H26" s="62">
        <f t="shared" si="5"/>
        <v>34.71502590673575</v>
      </c>
      <c r="I26" s="63">
        <f t="shared" si="6"/>
        <v>5</v>
      </c>
      <c r="J26" s="62">
        <f t="shared" si="7"/>
        <v>150</v>
      </c>
      <c r="K26" s="63">
        <f t="shared" si="8"/>
        <v>125</v>
      </c>
      <c r="L26" s="62">
        <f t="shared" si="9"/>
        <v>-10.714285714285708</v>
      </c>
      <c r="M26" s="63">
        <f t="shared" si="10"/>
        <v>0</v>
      </c>
      <c r="N26" s="62" t="str">
        <f t="shared" si="11"/>
        <v>  -100.0</v>
      </c>
      <c r="O26" s="63">
        <f t="shared" si="12"/>
        <v>125</v>
      </c>
      <c r="P26" s="64">
        <f t="shared" si="13"/>
        <v>22.54901960784315</v>
      </c>
      <c r="S26" s="65" t="s">
        <v>93</v>
      </c>
      <c r="T26" s="65" t="s">
        <v>94</v>
      </c>
      <c r="U26" s="65" t="s">
        <v>114</v>
      </c>
      <c r="V26" s="67">
        <v>883</v>
      </c>
      <c r="W26" s="67">
        <v>493</v>
      </c>
      <c r="X26" s="67">
        <v>260</v>
      </c>
      <c r="Y26" s="67">
        <v>5</v>
      </c>
      <c r="Z26" s="67">
        <v>125</v>
      </c>
      <c r="AA26" s="67">
        <v>0</v>
      </c>
      <c r="AB26" s="67">
        <v>125</v>
      </c>
    </row>
    <row r="27" spans="2:28" ht="15.75" customHeight="1">
      <c r="B27" s="12" t="s">
        <v>31</v>
      </c>
      <c r="C27" s="61">
        <f t="shared" si="0"/>
        <v>1751</v>
      </c>
      <c r="D27" s="62">
        <f t="shared" si="1"/>
        <v>-7.354497354497354</v>
      </c>
      <c r="E27" s="63">
        <f t="shared" si="2"/>
        <v>969</v>
      </c>
      <c r="F27" s="62">
        <f t="shared" si="3"/>
        <v>6.366630076838646</v>
      </c>
      <c r="G27" s="63">
        <f t="shared" si="4"/>
        <v>597</v>
      </c>
      <c r="H27" s="62">
        <f t="shared" si="5"/>
        <v>-20.39999999999999</v>
      </c>
      <c r="I27" s="63">
        <f t="shared" si="6"/>
        <v>9</v>
      </c>
      <c r="J27" s="62">
        <f t="shared" si="7"/>
        <v>28.571428571428584</v>
      </c>
      <c r="K27" s="63">
        <f t="shared" si="8"/>
        <v>176</v>
      </c>
      <c r="L27" s="62">
        <f t="shared" si="9"/>
        <v>-20.72072072072072</v>
      </c>
      <c r="M27" s="63">
        <f t="shared" si="10"/>
        <v>0</v>
      </c>
      <c r="N27" s="62" t="str">
        <f t="shared" si="11"/>
        <v>0.0</v>
      </c>
      <c r="O27" s="63">
        <f t="shared" si="12"/>
        <v>176</v>
      </c>
      <c r="P27" s="64">
        <f t="shared" si="13"/>
        <v>-20.72072072072072</v>
      </c>
      <c r="S27" s="65" t="s">
        <v>93</v>
      </c>
      <c r="T27" s="65" t="s">
        <v>94</v>
      </c>
      <c r="U27" s="65" t="s">
        <v>115</v>
      </c>
      <c r="V27" s="67">
        <v>1751</v>
      </c>
      <c r="W27" s="67">
        <v>969</v>
      </c>
      <c r="X27" s="67">
        <v>597</v>
      </c>
      <c r="Y27" s="67">
        <v>9</v>
      </c>
      <c r="Z27" s="67">
        <v>176</v>
      </c>
      <c r="AA27" s="67">
        <v>0</v>
      </c>
      <c r="AB27" s="67">
        <v>176</v>
      </c>
    </row>
    <row r="28" spans="2:28" ht="15.75" customHeight="1">
      <c r="B28" s="12" t="s">
        <v>32</v>
      </c>
      <c r="C28" s="61">
        <f t="shared" si="0"/>
        <v>4944</v>
      </c>
      <c r="D28" s="62">
        <f t="shared" si="1"/>
        <v>7.175373943203994</v>
      </c>
      <c r="E28" s="63">
        <f t="shared" si="2"/>
        <v>1385</v>
      </c>
      <c r="F28" s="62">
        <f t="shared" si="3"/>
        <v>-11.103979460847242</v>
      </c>
      <c r="G28" s="63">
        <f t="shared" si="4"/>
        <v>1877</v>
      </c>
      <c r="H28" s="62">
        <f t="shared" si="5"/>
        <v>18.27347195967232</v>
      </c>
      <c r="I28" s="63">
        <f t="shared" si="6"/>
        <v>63</v>
      </c>
      <c r="J28" s="62">
        <f t="shared" si="7"/>
        <v>-45.21739130434783</v>
      </c>
      <c r="K28" s="63">
        <f t="shared" si="8"/>
        <v>1619</v>
      </c>
      <c r="L28" s="62">
        <f t="shared" si="9"/>
        <v>19.660014781965998</v>
      </c>
      <c r="M28" s="63">
        <f t="shared" si="10"/>
        <v>889</v>
      </c>
      <c r="N28" s="62">
        <f t="shared" si="11"/>
        <v>83.29896907216494</v>
      </c>
      <c r="O28" s="63">
        <f t="shared" si="12"/>
        <v>730</v>
      </c>
      <c r="P28" s="64">
        <f t="shared" si="13"/>
        <v>-15.89861751152074</v>
      </c>
      <c r="S28" s="65" t="s">
        <v>93</v>
      </c>
      <c r="T28" s="65" t="s">
        <v>94</v>
      </c>
      <c r="U28" s="65" t="s">
        <v>116</v>
      </c>
      <c r="V28" s="67">
        <v>4944</v>
      </c>
      <c r="W28" s="67">
        <v>1385</v>
      </c>
      <c r="X28" s="67">
        <v>1877</v>
      </c>
      <c r="Y28" s="67">
        <v>63</v>
      </c>
      <c r="Z28" s="67">
        <v>1619</v>
      </c>
      <c r="AA28" s="67">
        <v>889</v>
      </c>
      <c r="AB28" s="67">
        <v>730</v>
      </c>
    </row>
    <row r="29" spans="2:28" ht="15.75" customHeight="1">
      <c r="B29" s="12" t="s">
        <v>33</v>
      </c>
      <c r="C29" s="61">
        <f t="shared" si="0"/>
        <v>837</v>
      </c>
      <c r="D29" s="62">
        <f t="shared" si="1"/>
        <v>14.032697547683924</v>
      </c>
      <c r="E29" s="63">
        <f t="shared" si="2"/>
        <v>422</v>
      </c>
      <c r="F29" s="62">
        <f t="shared" si="3"/>
        <v>3.1784841075794645</v>
      </c>
      <c r="G29" s="63">
        <f t="shared" si="4"/>
        <v>237</v>
      </c>
      <c r="H29" s="62">
        <f t="shared" si="5"/>
        <v>9.722222222222229</v>
      </c>
      <c r="I29" s="63">
        <f t="shared" si="6"/>
        <v>2</v>
      </c>
      <c r="J29" s="62">
        <f t="shared" si="7"/>
        <v>0</v>
      </c>
      <c r="K29" s="63">
        <f t="shared" si="8"/>
        <v>176</v>
      </c>
      <c r="L29" s="62">
        <f t="shared" si="9"/>
        <v>64.4859813084112</v>
      </c>
      <c r="M29" s="63">
        <f t="shared" si="10"/>
        <v>87</v>
      </c>
      <c r="N29" s="62" t="str">
        <f t="shared" si="11"/>
        <v>     -   </v>
      </c>
      <c r="O29" s="63">
        <f t="shared" si="12"/>
        <v>89</v>
      </c>
      <c r="P29" s="64">
        <f t="shared" si="13"/>
        <v>-16.822429906542055</v>
      </c>
      <c r="S29" s="65" t="s">
        <v>93</v>
      </c>
      <c r="T29" s="65" t="s">
        <v>94</v>
      </c>
      <c r="U29" s="65" t="s">
        <v>117</v>
      </c>
      <c r="V29" s="67">
        <v>837</v>
      </c>
      <c r="W29" s="67">
        <v>422</v>
      </c>
      <c r="X29" s="67">
        <v>237</v>
      </c>
      <c r="Y29" s="67">
        <v>2</v>
      </c>
      <c r="Z29" s="67">
        <v>176</v>
      </c>
      <c r="AA29" s="67">
        <v>87</v>
      </c>
      <c r="AB29" s="67">
        <v>89</v>
      </c>
    </row>
    <row r="30" spans="2:28" ht="15.75" customHeight="1">
      <c r="B30" s="12" t="s">
        <v>34</v>
      </c>
      <c r="C30" s="61">
        <f t="shared" si="0"/>
        <v>566</v>
      </c>
      <c r="D30" s="62">
        <f t="shared" si="1"/>
        <v>-15.522388059701498</v>
      </c>
      <c r="E30" s="63">
        <f t="shared" si="2"/>
        <v>316</v>
      </c>
      <c r="F30" s="62">
        <f t="shared" si="3"/>
        <v>7.118644067796609</v>
      </c>
      <c r="G30" s="63">
        <f t="shared" si="4"/>
        <v>156</v>
      </c>
      <c r="H30" s="62">
        <f t="shared" si="5"/>
        <v>-31.27753303964758</v>
      </c>
      <c r="I30" s="63">
        <f t="shared" si="6"/>
        <v>22</v>
      </c>
      <c r="J30" s="62" t="str">
        <f t="shared" si="7"/>
        <v>     -   </v>
      </c>
      <c r="K30" s="63">
        <f t="shared" si="8"/>
        <v>72</v>
      </c>
      <c r="L30" s="62">
        <f t="shared" si="9"/>
        <v>-51.35135135135135</v>
      </c>
      <c r="M30" s="63">
        <f t="shared" si="10"/>
        <v>0</v>
      </c>
      <c r="N30" s="62" t="str">
        <f t="shared" si="11"/>
        <v>  -100.0</v>
      </c>
      <c r="O30" s="63">
        <f t="shared" si="12"/>
        <v>72</v>
      </c>
      <c r="P30" s="64">
        <f t="shared" si="13"/>
        <v>-10</v>
      </c>
      <c r="S30" s="65" t="s">
        <v>93</v>
      </c>
      <c r="T30" s="65" t="s">
        <v>94</v>
      </c>
      <c r="U30" s="65" t="s">
        <v>118</v>
      </c>
      <c r="V30" s="67">
        <v>566</v>
      </c>
      <c r="W30" s="67">
        <v>316</v>
      </c>
      <c r="X30" s="67">
        <v>156</v>
      </c>
      <c r="Y30" s="67">
        <v>22</v>
      </c>
      <c r="Z30" s="67">
        <v>72</v>
      </c>
      <c r="AA30" s="67">
        <v>0</v>
      </c>
      <c r="AB30" s="67">
        <v>72</v>
      </c>
    </row>
    <row r="31" spans="2:28" ht="15.75" customHeight="1">
      <c r="B31" s="12" t="s">
        <v>35</v>
      </c>
      <c r="C31" s="61">
        <f t="shared" si="0"/>
        <v>1254</v>
      </c>
      <c r="D31" s="62">
        <f t="shared" si="1"/>
        <v>-16.34422948632421</v>
      </c>
      <c r="E31" s="63">
        <f t="shared" si="2"/>
        <v>361</v>
      </c>
      <c r="F31" s="62">
        <f t="shared" si="3"/>
        <v>-5.7441253263707495</v>
      </c>
      <c r="G31" s="63">
        <f t="shared" si="4"/>
        <v>569</v>
      </c>
      <c r="H31" s="62">
        <f t="shared" si="5"/>
        <v>-22.795115332428765</v>
      </c>
      <c r="I31" s="63">
        <f t="shared" si="6"/>
        <v>6</v>
      </c>
      <c r="J31" s="62">
        <f t="shared" si="7"/>
        <v>-60</v>
      </c>
      <c r="K31" s="63">
        <f t="shared" si="8"/>
        <v>318</v>
      </c>
      <c r="L31" s="62">
        <f t="shared" si="9"/>
        <v>-12.637362637362642</v>
      </c>
      <c r="M31" s="63">
        <f t="shared" si="10"/>
        <v>72</v>
      </c>
      <c r="N31" s="62">
        <f t="shared" si="11"/>
        <v>-36.283185840707965</v>
      </c>
      <c r="O31" s="63">
        <f t="shared" si="12"/>
        <v>246</v>
      </c>
      <c r="P31" s="64">
        <f t="shared" si="13"/>
        <v>-1.9920318725099548</v>
      </c>
      <c r="S31" s="65" t="s">
        <v>93</v>
      </c>
      <c r="T31" s="65" t="s">
        <v>94</v>
      </c>
      <c r="U31" s="65" t="s">
        <v>119</v>
      </c>
      <c r="V31" s="67">
        <v>1254</v>
      </c>
      <c r="W31" s="67">
        <v>361</v>
      </c>
      <c r="X31" s="67">
        <v>569</v>
      </c>
      <c r="Y31" s="67">
        <v>6</v>
      </c>
      <c r="Z31" s="67">
        <v>318</v>
      </c>
      <c r="AA31" s="67">
        <v>72</v>
      </c>
      <c r="AB31" s="67">
        <v>246</v>
      </c>
    </row>
    <row r="32" spans="2:28" ht="15.75" customHeight="1">
      <c r="B32" s="12" t="s">
        <v>36</v>
      </c>
      <c r="C32" s="61">
        <f t="shared" si="0"/>
        <v>5285</v>
      </c>
      <c r="D32" s="62">
        <f t="shared" si="1"/>
        <v>-2.6524221771965273</v>
      </c>
      <c r="E32" s="63">
        <f t="shared" si="2"/>
        <v>773</v>
      </c>
      <c r="F32" s="62">
        <f t="shared" si="3"/>
        <v>-6.642512077294683</v>
      </c>
      <c r="G32" s="63">
        <f t="shared" si="4"/>
        <v>2427</v>
      </c>
      <c r="H32" s="62">
        <f t="shared" si="5"/>
        <v>27.13462545835516</v>
      </c>
      <c r="I32" s="63">
        <f t="shared" si="6"/>
        <v>1</v>
      </c>
      <c r="J32" s="62">
        <f t="shared" si="7"/>
        <v>0</v>
      </c>
      <c r="K32" s="63">
        <f t="shared" si="8"/>
        <v>2084</v>
      </c>
      <c r="L32" s="62">
        <f t="shared" si="9"/>
        <v>-22.556670382757332</v>
      </c>
      <c r="M32" s="63">
        <f t="shared" si="10"/>
        <v>1190</v>
      </c>
      <c r="N32" s="62">
        <f t="shared" si="11"/>
        <v>-34.54345434543454</v>
      </c>
      <c r="O32" s="63">
        <f t="shared" si="12"/>
        <v>880</v>
      </c>
      <c r="P32" s="64">
        <f t="shared" si="13"/>
        <v>0.8018327605956443</v>
      </c>
      <c r="S32" s="65" t="s">
        <v>93</v>
      </c>
      <c r="T32" s="65" t="s">
        <v>94</v>
      </c>
      <c r="U32" s="65" t="s">
        <v>120</v>
      </c>
      <c r="V32" s="67">
        <v>5285</v>
      </c>
      <c r="W32" s="67">
        <v>773</v>
      </c>
      <c r="X32" s="67">
        <v>2427</v>
      </c>
      <c r="Y32" s="67">
        <v>1</v>
      </c>
      <c r="Z32" s="67">
        <v>2084</v>
      </c>
      <c r="AA32" s="67">
        <v>1190</v>
      </c>
      <c r="AB32" s="67">
        <v>880</v>
      </c>
    </row>
    <row r="33" spans="2:28" ht="15.75" customHeight="1">
      <c r="B33" s="12" t="s">
        <v>37</v>
      </c>
      <c r="C33" s="61">
        <f t="shared" si="0"/>
        <v>2898</v>
      </c>
      <c r="D33" s="62">
        <f t="shared" si="1"/>
        <v>13.870333988212181</v>
      </c>
      <c r="E33" s="63">
        <f t="shared" si="2"/>
        <v>764</v>
      </c>
      <c r="F33" s="62">
        <f t="shared" si="3"/>
        <v>-0.5208333333333428</v>
      </c>
      <c r="G33" s="63">
        <f t="shared" si="4"/>
        <v>1074</v>
      </c>
      <c r="H33" s="62">
        <f t="shared" si="5"/>
        <v>1.8009478672985892</v>
      </c>
      <c r="I33" s="63">
        <f t="shared" si="6"/>
        <v>70</v>
      </c>
      <c r="J33" s="62">
        <f t="shared" si="7"/>
        <v>2233.333333333333</v>
      </c>
      <c r="K33" s="63">
        <f t="shared" si="8"/>
        <v>990</v>
      </c>
      <c r="L33" s="62">
        <f t="shared" si="9"/>
        <v>37.69123783031989</v>
      </c>
      <c r="M33" s="63">
        <f t="shared" si="10"/>
        <v>509</v>
      </c>
      <c r="N33" s="62">
        <f t="shared" si="11"/>
        <v>136.74418604651163</v>
      </c>
      <c r="O33" s="63">
        <f t="shared" si="12"/>
        <v>473</v>
      </c>
      <c r="P33" s="64">
        <f t="shared" si="13"/>
        <v>-5.0200803212851355</v>
      </c>
      <c r="S33" s="65" t="s">
        <v>93</v>
      </c>
      <c r="T33" s="65" t="s">
        <v>94</v>
      </c>
      <c r="U33" s="65" t="s">
        <v>121</v>
      </c>
      <c r="V33" s="67">
        <v>2898</v>
      </c>
      <c r="W33" s="67">
        <v>764</v>
      </c>
      <c r="X33" s="67">
        <v>1074</v>
      </c>
      <c r="Y33" s="67">
        <v>70</v>
      </c>
      <c r="Z33" s="67">
        <v>990</v>
      </c>
      <c r="AA33" s="67">
        <v>509</v>
      </c>
      <c r="AB33" s="67">
        <v>473</v>
      </c>
    </row>
    <row r="34" spans="2:28" ht="15.75" customHeight="1">
      <c r="B34" s="12" t="s">
        <v>38</v>
      </c>
      <c r="C34" s="61">
        <f t="shared" si="0"/>
        <v>506</v>
      </c>
      <c r="D34" s="62">
        <f t="shared" si="1"/>
        <v>0.5964214711729596</v>
      </c>
      <c r="E34" s="63">
        <f t="shared" si="2"/>
        <v>199</v>
      </c>
      <c r="F34" s="62">
        <f t="shared" si="3"/>
        <v>5.291005291005305</v>
      </c>
      <c r="G34" s="63">
        <f t="shared" si="4"/>
        <v>196</v>
      </c>
      <c r="H34" s="62">
        <f t="shared" si="5"/>
        <v>2.0833333333333286</v>
      </c>
      <c r="I34" s="63">
        <f t="shared" si="6"/>
        <v>0</v>
      </c>
      <c r="J34" s="62" t="str">
        <f t="shared" si="7"/>
        <v>0.0</v>
      </c>
      <c r="K34" s="63">
        <f t="shared" si="8"/>
        <v>111</v>
      </c>
      <c r="L34" s="62">
        <f t="shared" si="9"/>
        <v>-9.016393442622956</v>
      </c>
      <c r="M34" s="63">
        <f t="shared" si="10"/>
        <v>0</v>
      </c>
      <c r="N34" s="62" t="str">
        <f t="shared" si="11"/>
        <v>  -100.0</v>
      </c>
      <c r="O34" s="63">
        <f t="shared" si="12"/>
        <v>111</v>
      </c>
      <c r="P34" s="64">
        <f t="shared" si="13"/>
        <v>-4.310344827586206</v>
      </c>
      <c r="S34" s="65" t="s">
        <v>93</v>
      </c>
      <c r="T34" s="65" t="s">
        <v>94</v>
      </c>
      <c r="U34" s="65" t="s">
        <v>122</v>
      </c>
      <c r="V34" s="67">
        <v>506</v>
      </c>
      <c r="W34" s="67">
        <v>199</v>
      </c>
      <c r="X34" s="67">
        <v>196</v>
      </c>
      <c r="Y34" s="67">
        <v>0</v>
      </c>
      <c r="Z34" s="67">
        <v>111</v>
      </c>
      <c r="AA34" s="67">
        <v>0</v>
      </c>
      <c r="AB34" s="67">
        <v>111</v>
      </c>
    </row>
    <row r="35" spans="2:28" ht="15.75" customHeight="1">
      <c r="B35" s="12" t="s">
        <v>39</v>
      </c>
      <c r="C35" s="61">
        <f t="shared" si="0"/>
        <v>323</v>
      </c>
      <c r="D35" s="62">
        <f t="shared" si="1"/>
        <v>-38.358778625954194</v>
      </c>
      <c r="E35" s="63">
        <f t="shared" si="2"/>
        <v>180</v>
      </c>
      <c r="F35" s="62">
        <f t="shared" si="3"/>
        <v>-2.7027027027026946</v>
      </c>
      <c r="G35" s="63">
        <f t="shared" si="4"/>
        <v>95</v>
      </c>
      <c r="H35" s="62">
        <f t="shared" si="5"/>
        <v>-48.924731182795696</v>
      </c>
      <c r="I35" s="63">
        <f t="shared" si="6"/>
        <v>1</v>
      </c>
      <c r="J35" s="62" t="str">
        <f t="shared" si="7"/>
        <v>     -   </v>
      </c>
      <c r="K35" s="63">
        <f t="shared" si="8"/>
        <v>47</v>
      </c>
      <c r="L35" s="62">
        <f t="shared" si="9"/>
        <v>-69.28104575163398</v>
      </c>
      <c r="M35" s="63">
        <f t="shared" si="10"/>
        <v>0</v>
      </c>
      <c r="N35" s="62" t="str">
        <f t="shared" si="11"/>
        <v>  -100.0</v>
      </c>
      <c r="O35" s="63">
        <f t="shared" si="12"/>
        <v>47</v>
      </c>
      <c r="P35" s="64">
        <f t="shared" si="13"/>
        <v>34.28571428571428</v>
      </c>
      <c r="S35" s="65" t="s">
        <v>93</v>
      </c>
      <c r="T35" s="65" t="s">
        <v>94</v>
      </c>
      <c r="U35" s="65" t="s">
        <v>123</v>
      </c>
      <c r="V35" s="67">
        <v>323</v>
      </c>
      <c r="W35" s="67">
        <v>180</v>
      </c>
      <c r="X35" s="67">
        <v>95</v>
      </c>
      <c r="Y35" s="67">
        <v>1</v>
      </c>
      <c r="Z35" s="67">
        <v>47</v>
      </c>
      <c r="AA35" s="67">
        <v>0</v>
      </c>
      <c r="AB35" s="67">
        <v>47</v>
      </c>
    </row>
    <row r="36" spans="2:28" ht="15.75" customHeight="1">
      <c r="B36" s="12" t="s">
        <v>40</v>
      </c>
      <c r="C36" s="61">
        <f t="shared" si="0"/>
        <v>185</v>
      </c>
      <c r="D36" s="62">
        <f t="shared" si="1"/>
        <v>66.66666666666669</v>
      </c>
      <c r="E36" s="63">
        <f t="shared" si="2"/>
        <v>72</v>
      </c>
      <c r="F36" s="62">
        <f t="shared" si="3"/>
        <v>-13.253012048192772</v>
      </c>
      <c r="G36" s="63">
        <f t="shared" si="4"/>
        <v>102</v>
      </c>
      <c r="H36" s="62">
        <f t="shared" si="5"/>
        <v>409.99999999999994</v>
      </c>
      <c r="I36" s="63">
        <f t="shared" si="6"/>
        <v>2</v>
      </c>
      <c r="J36" s="62">
        <f t="shared" si="7"/>
        <v>0</v>
      </c>
      <c r="K36" s="63">
        <f t="shared" si="8"/>
        <v>9</v>
      </c>
      <c r="L36" s="62">
        <f t="shared" si="9"/>
        <v>50</v>
      </c>
      <c r="M36" s="63">
        <f t="shared" si="10"/>
        <v>0</v>
      </c>
      <c r="N36" s="62" t="str">
        <f t="shared" si="11"/>
        <v>0.0</v>
      </c>
      <c r="O36" s="63">
        <f t="shared" si="12"/>
        <v>9</v>
      </c>
      <c r="P36" s="64">
        <f t="shared" si="13"/>
        <v>50</v>
      </c>
      <c r="S36" s="65" t="s">
        <v>93</v>
      </c>
      <c r="T36" s="65" t="s">
        <v>94</v>
      </c>
      <c r="U36" s="65" t="s">
        <v>124</v>
      </c>
      <c r="V36" s="67">
        <v>185</v>
      </c>
      <c r="W36" s="67">
        <v>72</v>
      </c>
      <c r="X36" s="67">
        <v>102</v>
      </c>
      <c r="Y36" s="67">
        <v>2</v>
      </c>
      <c r="Z36" s="67">
        <v>9</v>
      </c>
      <c r="AA36" s="67">
        <v>0</v>
      </c>
      <c r="AB36" s="67">
        <v>9</v>
      </c>
    </row>
    <row r="37" spans="2:28" ht="15.75" customHeight="1">
      <c r="B37" s="12" t="s">
        <v>41</v>
      </c>
      <c r="C37" s="61">
        <f t="shared" si="0"/>
        <v>228</v>
      </c>
      <c r="D37" s="62">
        <f t="shared" si="1"/>
        <v>31.791907514450855</v>
      </c>
      <c r="E37" s="63">
        <f t="shared" si="2"/>
        <v>105</v>
      </c>
      <c r="F37" s="62">
        <f t="shared" si="3"/>
        <v>-5.4054054054054035</v>
      </c>
      <c r="G37" s="63">
        <f t="shared" si="4"/>
        <v>102</v>
      </c>
      <c r="H37" s="62">
        <f t="shared" si="5"/>
        <v>88.88888888888889</v>
      </c>
      <c r="I37" s="63">
        <f t="shared" si="6"/>
        <v>4</v>
      </c>
      <c r="J37" s="62" t="str">
        <f t="shared" si="7"/>
        <v>     -   </v>
      </c>
      <c r="K37" s="63">
        <f t="shared" si="8"/>
        <v>17</v>
      </c>
      <c r="L37" s="62">
        <f t="shared" si="9"/>
        <v>112.5</v>
      </c>
      <c r="M37" s="63">
        <f t="shared" si="10"/>
        <v>0</v>
      </c>
      <c r="N37" s="62" t="str">
        <f t="shared" si="11"/>
        <v>  -100.0</v>
      </c>
      <c r="O37" s="63">
        <f t="shared" si="12"/>
        <v>17</v>
      </c>
      <c r="P37" s="64">
        <f t="shared" si="13"/>
        <v>183.33333333333337</v>
      </c>
      <c r="S37" s="65" t="s">
        <v>93</v>
      </c>
      <c r="T37" s="65" t="s">
        <v>94</v>
      </c>
      <c r="U37" s="65" t="s">
        <v>125</v>
      </c>
      <c r="V37" s="67">
        <v>228</v>
      </c>
      <c r="W37" s="67">
        <v>105</v>
      </c>
      <c r="X37" s="67">
        <v>102</v>
      </c>
      <c r="Y37" s="67">
        <v>4</v>
      </c>
      <c r="Z37" s="67">
        <v>17</v>
      </c>
      <c r="AA37" s="67">
        <v>0</v>
      </c>
      <c r="AB37" s="67">
        <v>17</v>
      </c>
    </row>
    <row r="38" spans="2:28" ht="15.75" customHeight="1">
      <c r="B38" s="12" t="s">
        <v>42</v>
      </c>
      <c r="C38" s="61">
        <f t="shared" si="0"/>
        <v>807</v>
      </c>
      <c r="D38" s="62">
        <f t="shared" si="1"/>
        <v>-17.737003058103966</v>
      </c>
      <c r="E38" s="63">
        <f t="shared" si="2"/>
        <v>394</v>
      </c>
      <c r="F38" s="62">
        <f t="shared" si="3"/>
        <v>-4.368932038834956</v>
      </c>
      <c r="G38" s="63">
        <f t="shared" si="4"/>
        <v>322</v>
      </c>
      <c r="H38" s="62">
        <f t="shared" si="5"/>
        <v>-35.85657370517929</v>
      </c>
      <c r="I38" s="63">
        <f t="shared" si="6"/>
        <v>0</v>
      </c>
      <c r="J38" s="62" t="str">
        <f t="shared" si="7"/>
        <v>  -100.0</v>
      </c>
      <c r="K38" s="63">
        <f t="shared" si="8"/>
        <v>91</v>
      </c>
      <c r="L38" s="62">
        <f t="shared" si="9"/>
        <v>40</v>
      </c>
      <c r="M38" s="63">
        <f t="shared" si="10"/>
        <v>27</v>
      </c>
      <c r="N38" s="62">
        <f t="shared" si="11"/>
        <v>2600</v>
      </c>
      <c r="O38" s="63">
        <f t="shared" si="12"/>
        <v>64</v>
      </c>
      <c r="P38" s="64">
        <f t="shared" si="13"/>
        <v>0</v>
      </c>
      <c r="S38" s="65" t="s">
        <v>93</v>
      </c>
      <c r="T38" s="65" t="s">
        <v>94</v>
      </c>
      <c r="U38" s="65" t="s">
        <v>126</v>
      </c>
      <c r="V38" s="67">
        <v>807</v>
      </c>
      <c r="W38" s="67">
        <v>394</v>
      </c>
      <c r="X38" s="67">
        <v>322</v>
      </c>
      <c r="Y38" s="67">
        <v>0</v>
      </c>
      <c r="Z38" s="67">
        <v>91</v>
      </c>
      <c r="AA38" s="67">
        <v>27</v>
      </c>
      <c r="AB38" s="67">
        <v>64</v>
      </c>
    </row>
    <row r="39" spans="2:28" ht="15.75" customHeight="1">
      <c r="B39" s="12" t="s">
        <v>43</v>
      </c>
      <c r="C39" s="61">
        <f t="shared" si="0"/>
        <v>1488</v>
      </c>
      <c r="D39" s="62">
        <f t="shared" si="1"/>
        <v>15.7076205287714</v>
      </c>
      <c r="E39" s="63">
        <f t="shared" si="2"/>
        <v>429</v>
      </c>
      <c r="F39" s="62">
        <f t="shared" si="3"/>
        <v>3.3734939759036138</v>
      </c>
      <c r="G39" s="63">
        <f t="shared" si="4"/>
        <v>721</v>
      </c>
      <c r="H39" s="62">
        <f t="shared" si="5"/>
        <v>47.44376278118608</v>
      </c>
      <c r="I39" s="63">
        <f t="shared" si="6"/>
        <v>4</v>
      </c>
      <c r="J39" s="62">
        <f t="shared" si="7"/>
        <v>33.333333333333314</v>
      </c>
      <c r="K39" s="63">
        <f t="shared" si="8"/>
        <v>334</v>
      </c>
      <c r="L39" s="62">
        <f t="shared" si="9"/>
        <v>-11.873350923482846</v>
      </c>
      <c r="M39" s="63">
        <f t="shared" si="10"/>
        <v>105</v>
      </c>
      <c r="N39" s="62">
        <f t="shared" si="11"/>
        <v>-51.162790697674424</v>
      </c>
      <c r="O39" s="63">
        <f t="shared" si="12"/>
        <v>229</v>
      </c>
      <c r="P39" s="64">
        <f t="shared" si="13"/>
        <v>39.634146341463406</v>
      </c>
      <c r="S39" s="65" t="s">
        <v>93</v>
      </c>
      <c r="T39" s="65" t="s">
        <v>94</v>
      </c>
      <c r="U39" s="65" t="s">
        <v>127</v>
      </c>
      <c r="V39" s="67">
        <v>1488</v>
      </c>
      <c r="W39" s="67">
        <v>429</v>
      </c>
      <c r="X39" s="67">
        <v>721</v>
      </c>
      <c r="Y39" s="67">
        <v>4</v>
      </c>
      <c r="Z39" s="67">
        <v>334</v>
      </c>
      <c r="AA39" s="67">
        <v>105</v>
      </c>
      <c r="AB39" s="67">
        <v>229</v>
      </c>
    </row>
    <row r="40" spans="2:28" ht="15.75" customHeight="1">
      <c r="B40" s="12" t="s">
        <v>44</v>
      </c>
      <c r="C40" s="61">
        <f t="shared" si="0"/>
        <v>495</v>
      </c>
      <c r="D40" s="62">
        <f t="shared" si="1"/>
        <v>10.738255033557053</v>
      </c>
      <c r="E40" s="63">
        <f t="shared" si="2"/>
        <v>243</v>
      </c>
      <c r="F40" s="62">
        <f t="shared" si="3"/>
        <v>2.100840336134439</v>
      </c>
      <c r="G40" s="63">
        <f t="shared" si="4"/>
        <v>219</v>
      </c>
      <c r="H40" s="62">
        <f t="shared" si="5"/>
        <v>25.86206896551724</v>
      </c>
      <c r="I40" s="63">
        <f t="shared" si="6"/>
        <v>2</v>
      </c>
      <c r="J40" s="62">
        <f t="shared" si="7"/>
        <v>100</v>
      </c>
      <c r="K40" s="63">
        <f t="shared" si="8"/>
        <v>31</v>
      </c>
      <c r="L40" s="62">
        <f t="shared" si="9"/>
        <v>-8.82352941176471</v>
      </c>
      <c r="M40" s="63">
        <f t="shared" si="10"/>
        <v>0</v>
      </c>
      <c r="N40" s="62" t="str">
        <f t="shared" si="11"/>
        <v>0.0</v>
      </c>
      <c r="O40" s="63">
        <f t="shared" si="12"/>
        <v>31</v>
      </c>
      <c r="P40" s="64">
        <f t="shared" si="13"/>
        <v>-8.82352941176471</v>
      </c>
      <c r="S40" s="65" t="s">
        <v>93</v>
      </c>
      <c r="T40" s="65" t="s">
        <v>94</v>
      </c>
      <c r="U40" s="65" t="s">
        <v>128</v>
      </c>
      <c r="V40" s="67">
        <v>495</v>
      </c>
      <c r="W40" s="67">
        <v>243</v>
      </c>
      <c r="X40" s="67">
        <v>219</v>
      </c>
      <c r="Y40" s="67">
        <v>2</v>
      </c>
      <c r="Z40" s="67">
        <v>31</v>
      </c>
      <c r="AA40" s="67">
        <v>0</v>
      </c>
      <c r="AB40" s="67">
        <v>31</v>
      </c>
    </row>
    <row r="41" spans="2:28" ht="15.75" customHeight="1">
      <c r="B41" s="12" t="s">
        <v>45</v>
      </c>
      <c r="C41" s="61">
        <f t="shared" si="0"/>
        <v>240</v>
      </c>
      <c r="D41" s="62">
        <f t="shared" si="1"/>
        <v>3.896103896103881</v>
      </c>
      <c r="E41" s="63">
        <f t="shared" si="2"/>
        <v>137</v>
      </c>
      <c r="F41" s="62">
        <f t="shared" si="3"/>
        <v>2.2388059701492438</v>
      </c>
      <c r="G41" s="63">
        <f t="shared" si="4"/>
        <v>86</v>
      </c>
      <c r="H41" s="62">
        <f t="shared" si="5"/>
        <v>1.17647058823529</v>
      </c>
      <c r="I41" s="63">
        <f t="shared" si="6"/>
        <v>1</v>
      </c>
      <c r="J41" s="62">
        <f t="shared" si="7"/>
        <v>-66.66666666666667</v>
      </c>
      <c r="K41" s="63">
        <f t="shared" si="8"/>
        <v>16</v>
      </c>
      <c r="L41" s="62">
        <f t="shared" si="9"/>
        <v>77.77777777777777</v>
      </c>
      <c r="M41" s="63">
        <f t="shared" si="10"/>
        <v>0</v>
      </c>
      <c r="N41" s="62" t="str">
        <f t="shared" si="11"/>
        <v>0.0</v>
      </c>
      <c r="O41" s="63">
        <f t="shared" si="12"/>
        <v>16</v>
      </c>
      <c r="P41" s="64">
        <f t="shared" si="13"/>
        <v>77.77777777777777</v>
      </c>
      <c r="S41" s="65" t="s">
        <v>93</v>
      </c>
      <c r="T41" s="65" t="s">
        <v>94</v>
      </c>
      <c r="U41" s="65" t="s">
        <v>129</v>
      </c>
      <c r="V41" s="67">
        <v>240</v>
      </c>
      <c r="W41" s="67">
        <v>137</v>
      </c>
      <c r="X41" s="67">
        <v>86</v>
      </c>
      <c r="Y41" s="67">
        <v>1</v>
      </c>
      <c r="Z41" s="67">
        <v>16</v>
      </c>
      <c r="AA41" s="67">
        <v>0</v>
      </c>
      <c r="AB41" s="67">
        <v>16</v>
      </c>
    </row>
    <row r="42" spans="2:28" ht="15.75" customHeight="1">
      <c r="B42" s="12" t="s">
        <v>46</v>
      </c>
      <c r="C42" s="61">
        <f t="shared" si="0"/>
        <v>474</v>
      </c>
      <c r="D42" s="62">
        <f t="shared" si="1"/>
        <v>16.176470588235304</v>
      </c>
      <c r="E42" s="63">
        <f t="shared" si="2"/>
        <v>222</v>
      </c>
      <c r="F42" s="62">
        <f t="shared" si="3"/>
        <v>-12.5984251968504</v>
      </c>
      <c r="G42" s="63">
        <f t="shared" si="4"/>
        <v>210</v>
      </c>
      <c r="H42" s="62">
        <f t="shared" si="5"/>
        <v>61.53846153846155</v>
      </c>
      <c r="I42" s="63">
        <f t="shared" si="6"/>
        <v>0</v>
      </c>
      <c r="J42" s="62" t="str">
        <f t="shared" si="7"/>
        <v>  -100.0</v>
      </c>
      <c r="K42" s="63">
        <f t="shared" si="8"/>
        <v>42</v>
      </c>
      <c r="L42" s="62">
        <f t="shared" si="9"/>
        <v>82.6086956521739</v>
      </c>
      <c r="M42" s="63">
        <f t="shared" si="10"/>
        <v>0</v>
      </c>
      <c r="N42" s="62" t="str">
        <f t="shared" si="11"/>
        <v>0.0</v>
      </c>
      <c r="O42" s="63">
        <f t="shared" si="12"/>
        <v>42</v>
      </c>
      <c r="P42" s="64">
        <f t="shared" si="13"/>
        <v>82.6086956521739</v>
      </c>
      <c r="S42" s="65" t="s">
        <v>93</v>
      </c>
      <c r="T42" s="65" t="s">
        <v>94</v>
      </c>
      <c r="U42" s="65" t="s">
        <v>130</v>
      </c>
      <c r="V42" s="67">
        <v>474</v>
      </c>
      <c r="W42" s="67">
        <v>222</v>
      </c>
      <c r="X42" s="67">
        <v>210</v>
      </c>
      <c r="Y42" s="67">
        <v>0</v>
      </c>
      <c r="Z42" s="67">
        <v>42</v>
      </c>
      <c r="AA42" s="67">
        <v>0</v>
      </c>
      <c r="AB42" s="67">
        <v>42</v>
      </c>
    </row>
    <row r="43" spans="2:28" ht="15.75" customHeight="1">
      <c r="B43" s="12" t="s">
        <v>47</v>
      </c>
      <c r="C43" s="61">
        <f t="shared" si="0"/>
        <v>636</v>
      </c>
      <c r="D43" s="62">
        <f t="shared" si="1"/>
        <v>-7.153284671532845</v>
      </c>
      <c r="E43" s="63">
        <f t="shared" si="2"/>
        <v>244</v>
      </c>
      <c r="F43" s="62">
        <f t="shared" si="3"/>
        <v>-18.394648829431432</v>
      </c>
      <c r="G43" s="63">
        <f t="shared" si="4"/>
        <v>236</v>
      </c>
      <c r="H43" s="62">
        <f t="shared" si="5"/>
        <v>17.41293532338308</v>
      </c>
      <c r="I43" s="63">
        <f t="shared" si="6"/>
        <v>6</v>
      </c>
      <c r="J43" s="62" t="str">
        <f t="shared" si="7"/>
        <v>     -   </v>
      </c>
      <c r="K43" s="63">
        <f t="shared" si="8"/>
        <v>150</v>
      </c>
      <c r="L43" s="62">
        <f t="shared" si="9"/>
        <v>-18.91891891891892</v>
      </c>
      <c r="M43" s="63">
        <f t="shared" si="10"/>
        <v>122</v>
      </c>
      <c r="N43" s="62">
        <f t="shared" si="11"/>
        <v>-19.73684210526315</v>
      </c>
      <c r="O43" s="63">
        <f t="shared" si="12"/>
        <v>28</v>
      </c>
      <c r="P43" s="64">
        <f t="shared" si="13"/>
        <v>-15.151515151515156</v>
      </c>
      <c r="S43" s="65" t="s">
        <v>93</v>
      </c>
      <c r="T43" s="65" t="s">
        <v>94</v>
      </c>
      <c r="U43" s="65" t="s">
        <v>131</v>
      </c>
      <c r="V43" s="67">
        <v>636</v>
      </c>
      <c r="W43" s="67">
        <v>244</v>
      </c>
      <c r="X43" s="67">
        <v>236</v>
      </c>
      <c r="Y43" s="67">
        <v>6</v>
      </c>
      <c r="Z43" s="67">
        <v>150</v>
      </c>
      <c r="AA43" s="67">
        <v>122</v>
      </c>
      <c r="AB43" s="67">
        <v>28</v>
      </c>
    </row>
    <row r="44" spans="2:28" ht="15.75" customHeight="1">
      <c r="B44" s="12" t="s">
        <v>48</v>
      </c>
      <c r="C44" s="61">
        <f t="shared" si="0"/>
        <v>258</v>
      </c>
      <c r="D44" s="62">
        <f t="shared" si="1"/>
        <v>41.75824175824175</v>
      </c>
      <c r="E44" s="63">
        <f t="shared" si="2"/>
        <v>117</v>
      </c>
      <c r="F44" s="62">
        <f t="shared" si="3"/>
        <v>3.5398230088495666</v>
      </c>
      <c r="G44" s="63">
        <f t="shared" si="4"/>
        <v>49</v>
      </c>
      <c r="H44" s="62">
        <f t="shared" si="5"/>
        <v>16.66666666666667</v>
      </c>
      <c r="I44" s="63">
        <f t="shared" si="6"/>
        <v>0</v>
      </c>
      <c r="J44" s="62" t="str">
        <f t="shared" si="7"/>
        <v>  -100.0</v>
      </c>
      <c r="K44" s="63">
        <f t="shared" si="8"/>
        <v>92</v>
      </c>
      <c r="L44" s="62">
        <f t="shared" si="9"/>
        <v>283.33333333333337</v>
      </c>
      <c r="M44" s="63">
        <f t="shared" si="10"/>
        <v>70</v>
      </c>
      <c r="N44" s="62" t="str">
        <f t="shared" si="11"/>
        <v>     -   </v>
      </c>
      <c r="O44" s="63">
        <f t="shared" si="12"/>
        <v>22</v>
      </c>
      <c r="P44" s="64">
        <f t="shared" si="13"/>
        <v>-8.333333333333343</v>
      </c>
      <c r="S44" s="65" t="s">
        <v>93</v>
      </c>
      <c r="T44" s="65" t="s">
        <v>94</v>
      </c>
      <c r="U44" s="65" t="s">
        <v>132</v>
      </c>
      <c r="V44" s="67">
        <v>258</v>
      </c>
      <c r="W44" s="67">
        <v>117</v>
      </c>
      <c r="X44" s="67">
        <v>49</v>
      </c>
      <c r="Y44" s="67">
        <v>0</v>
      </c>
      <c r="Z44" s="67">
        <v>92</v>
      </c>
      <c r="AA44" s="67">
        <v>70</v>
      </c>
      <c r="AB44" s="67">
        <v>22</v>
      </c>
    </row>
    <row r="45" spans="2:28" ht="15.75" customHeight="1">
      <c r="B45" s="12" t="s">
        <v>49</v>
      </c>
      <c r="C45" s="61">
        <f t="shared" si="0"/>
        <v>3358</v>
      </c>
      <c r="D45" s="62">
        <f t="shared" si="1"/>
        <v>-8.47642409375851</v>
      </c>
      <c r="E45" s="63">
        <f t="shared" si="2"/>
        <v>729</v>
      </c>
      <c r="F45" s="62">
        <f t="shared" si="3"/>
        <v>12.15384615384616</v>
      </c>
      <c r="G45" s="63">
        <f t="shared" si="4"/>
        <v>1745</v>
      </c>
      <c r="H45" s="62">
        <f t="shared" si="5"/>
        <v>-15.700483091787447</v>
      </c>
      <c r="I45" s="63">
        <f t="shared" si="6"/>
        <v>54</v>
      </c>
      <c r="J45" s="62">
        <f t="shared" si="7"/>
        <v>2600</v>
      </c>
      <c r="K45" s="63">
        <f t="shared" si="8"/>
        <v>830</v>
      </c>
      <c r="L45" s="62">
        <f t="shared" si="9"/>
        <v>-12.35480464625131</v>
      </c>
      <c r="M45" s="63">
        <f t="shared" si="10"/>
        <v>549</v>
      </c>
      <c r="N45" s="62">
        <f t="shared" si="11"/>
        <v>-11.59420289855072</v>
      </c>
      <c r="O45" s="63">
        <f t="shared" si="12"/>
        <v>281</v>
      </c>
      <c r="P45" s="64">
        <f t="shared" si="13"/>
        <v>-7.5657894736842195</v>
      </c>
      <c r="S45" s="65" t="s">
        <v>93</v>
      </c>
      <c r="T45" s="65" t="s">
        <v>94</v>
      </c>
      <c r="U45" s="65" t="s">
        <v>133</v>
      </c>
      <c r="V45" s="67">
        <v>3358</v>
      </c>
      <c r="W45" s="67">
        <v>729</v>
      </c>
      <c r="X45" s="67">
        <v>1745</v>
      </c>
      <c r="Y45" s="67">
        <v>54</v>
      </c>
      <c r="Z45" s="67">
        <v>830</v>
      </c>
      <c r="AA45" s="67">
        <v>549</v>
      </c>
      <c r="AB45" s="67">
        <v>281</v>
      </c>
    </row>
    <row r="46" spans="2:28" ht="15.75" customHeight="1">
      <c r="B46" s="12" t="s">
        <v>50</v>
      </c>
      <c r="C46" s="61">
        <f t="shared" si="0"/>
        <v>233</v>
      </c>
      <c r="D46" s="62">
        <f t="shared" si="1"/>
        <v>-33.61823361823362</v>
      </c>
      <c r="E46" s="63">
        <f t="shared" si="2"/>
        <v>162</v>
      </c>
      <c r="F46" s="62">
        <f t="shared" si="3"/>
        <v>-6.3583815028901824</v>
      </c>
      <c r="G46" s="63">
        <f t="shared" si="4"/>
        <v>50</v>
      </c>
      <c r="H46" s="62">
        <f t="shared" si="5"/>
        <v>-64.02877697841727</v>
      </c>
      <c r="I46" s="63">
        <f t="shared" si="6"/>
        <v>0</v>
      </c>
      <c r="J46" s="62" t="str">
        <f t="shared" si="7"/>
        <v>0.0</v>
      </c>
      <c r="K46" s="63">
        <f t="shared" si="8"/>
        <v>21</v>
      </c>
      <c r="L46" s="62">
        <f t="shared" si="9"/>
        <v>-46.15384615384615</v>
      </c>
      <c r="M46" s="63">
        <f t="shared" si="10"/>
        <v>0</v>
      </c>
      <c r="N46" s="62" t="str">
        <f t="shared" si="11"/>
        <v>0.0</v>
      </c>
      <c r="O46" s="63">
        <f t="shared" si="12"/>
        <v>21</v>
      </c>
      <c r="P46" s="64">
        <f t="shared" si="13"/>
        <v>-46.15384615384615</v>
      </c>
      <c r="S46" s="65" t="s">
        <v>93</v>
      </c>
      <c r="T46" s="65" t="s">
        <v>94</v>
      </c>
      <c r="U46" s="65" t="s">
        <v>134</v>
      </c>
      <c r="V46" s="67">
        <v>233</v>
      </c>
      <c r="W46" s="67">
        <v>162</v>
      </c>
      <c r="X46" s="67">
        <v>50</v>
      </c>
      <c r="Y46" s="67">
        <v>0</v>
      </c>
      <c r="Z46" s="67">
        <v>21</v>
      </c>
      <c r="AA46" s="67">
        <v>0</v>
      </c>
      <c r="AB46" s="67">
        <v>21</v>
      </c>
    </row>
    <row r="47" spans="2:28" ht="15.75" customHeight="1">
      <c r="B47" s="12" t="s">
        <v>51</v>
      </c>
      <c r="C47" s="61">
        <f t="shared" si="0"/>
        <v>678</v>
      </c>
      <c r="D47" s="62">
        <f t="shared" si="1"/>
        <v>58.041958041958054</v>
      </c>
      <c r="E47" s="63">
        <f t="shared" si="2"/>
        <v>251</v>
      </c>
      <c r="F47" s="62">
        <f t="shared" si="3"/>
        <v>1.6194331983805625</v>
      </c>
      <c r="G47" s="63">
        <f t="shared" si="4"/>
        <v>402</v>
      </c>
      <c r="H47" s="62">
        <f t="shared" si="5"/>
        <v>232.23140495867767</v>
      </c>
      <c r="I47" s="63">
        <f t="shared" si="6"/>
        <v>1</v>
      </c>
      <c r="J47" s="62" t="str">
        <f t="shared" si="7"/>
        <v>     -   </v>
      </c>
      <c r="K47" s="63">
        <f t="shared" si="8"/>
        <v>24</v>
      </c>
      <c r="L47" s="62">
        <f t="shared" si="9"/>
        <v>-60.65573770491803</v>
      </c>
      <c r="M47" s="63">
        <f t="shared" si="10"/>
        <v>0</v>
      </c>
      <c r="N47" s="62" t="str">
        <f t="shared" si="11"/>
        <v>  -100.0</v>
      </c>
      <c r="O47" s="63">
        <f t="shared" si="12"/>
        <v>24</v>
      </c>
      <c r="P47" s="64">
        <f t="shared" si="13"/>
        <v>33.333333333333314</v>
      </c>
      <c r="S47" s="65" t="s">
        <v>93</v>
      </c>
      <c r="T47" s="65" t="s">
        <v>94</v>
      </c>
      <c r="U47" s="65" t="s">
        <v>135</v>
      </c>
      <c r="V47" s="67">
        <v>678</v>
      </c>
      <c r="W47" s="67">
        <v>251</v>
      </c>
      <c r="X47" s="67">
        <v>402</v>
      </c>
      <c r="Y47" s="67">
        <v>1</v>
      </c>
      <c r="Z47" s="67">
        <v>24</v>
      </c>
      <c r="AA47" s="67">
        <v>0</v>
      </c>
      <c r="AB47" s="67">
        <v>24</v>
      </c>
    </row>
    <row r="48" spans="2:28" ht="15.75" customHeight="1">
      <c r="B48" s="12" t="s">
        <v>52</v>
      </c>
      <c r="C48" s="61">
        <f t="shared" si="0"/>
        <v>970</v>
      </c>
      <c r="D48" s="62">
        <f t="shared" si="1"/>
        <v>6.476399560922047</v>
      </c>
      <c r="E48" s="63">
        <f t="shared" si="2"/>
        <v>341</v>
      </c>
      <c r="F48" s="62">
        <f t="shared" si="3"/>
        <v>15.986394557823132</v>
      </c>
      <c r="G48" s="63">
        <f t="shared" si="4"/>
        <v>314</v>
      </c>
      <c r="H48" s="62">
        <f t="shared" si="5"/>
        <v>-30.989010989010993</v>
      </c>
      <c r="I48" s="63">
        <f t="shared" si="6"/>
        <v>179</v>
      </c>
      <c r="J48" s="62">
        <f t="shared" si="7"/>
        <v>17800</v>
      </c>
      <c r="K48" s="63">
        <f t="shared" si="8"/>
        <v>136</v>
      </c>
      <c r="L48" s="62">
        <f t="shared" si="9"/>
        <v>-15.527950310559007</v>
      </c>
      <c r="M48" s="63">
        <f t="shared" si="10"/>
        <v>52</v>
      </c>
      <c r="N48" s="62">
        <f t="shared" si="11"/>
        <v>-45.833333333333336</v>
      </c>
      <c r="O48" s="63">
        <f t="shared" si="12"/>
        <v>84</v>
      </c>
      <c r="P48" s="64">
        <f t="shared" si="13"/>
        <v>29.230769230769226</v>
      </c>
      <c r="S48" s="65" t="s">
        <v>93</v>
      </c>
      <c r="T48" s="65" t="s">
        <v>94</v>
      </c>
      <c r="U48" s="65" t="s">
        <v>136</v>
      </c>
      <c r="V48" s="67">
        <v>970</v>
      </c>
      <c r="W48" s="67">
        <v>341</v>
      </c>
      <c r="X48" s="67">
        <v>314</v>
      </c>
      <c r="Y48" s="67">
        <v>179</v>
      </c>
      <c r="Z48" s="67">
        <v>136</v>
      </c>
      <c r="AA48" s="67">
        <v>52</v>
      </c>
      <c r="AB48" s="67">
        <v>84</v>
      </c>
    </row>
    <row r="49" spans="2:28" ht="15.75" customHeight="1">
      <c r="B49" s="12" t="s">
        <v>53</v>
      </c>
      <c r="C49" s="61">
        <f t="shared" si="0"/>
        <v>536</v>
      </c>
      <c r="D49" s="62">
        <f t="shared" si="1"/>
        <v>36.04060913705584</v>
      </c>
      <c r="E49" s="63">
        <f t="shared" si="2"/>
        <v>245</v>
      </c>
      <c r="F49" s="62">
        <f t="shared" si="3"/>
        <v>18.357487922705303</v>
      </c>
      <c r="G49" s="63">
        <f t="shared" si="4"/>
        <v>234</v>
      </c>
      <c r="H49" s="62">
        <f t="shared" si="5"/>
        <v>53.94736842105263</v>
      </c>
      <c r="I49" s="63">
        <f t="shared" si="6"/>
        <v>4</v>
      </c>
      <c r="J49" s="62" t="str">
        <f t="shared" si="7"/>
        <v>     -   </v>
      </c>
      <c r="K49" s="63">
        <f t="shared" si="8"/>
        <v>53</v>
      </c>
      <c r="L49" s="62">
        <f t="shared" si="9"/>
        <v>51.428571428571416</v>
      </c>
      <c r="M49" s="63">
        <f t="shared" si="10"/>
        <v>0</v>
      </c>
      <c r="N49" s="62" t="str">
        <f t="shared" si="11"/>
        <v>0.0</v>
      </c>
      <c r="O49" s="63">
        <f t="shared" si="12"/>
        <v>53</v>
      </c>
      <c r="P49" s="64">
        <f t="shared" si="13"/>
        <v>51.428571428571416</v>
      </c>
      <c r="S49" s="65" t="s">
        <v>93</v>
      </c>
      <c r="T49" s="65" t="s">
        <v>94</v>
      </c>
      <c r="U49" s="65" t="s">
        <v>137</v>
      </c>
      <c r="V49" s="67">
        <v>536</v>
      </c>
      <c r="W49" s="67">
        <v>245</v>
      </c>
      <c r="X49" s="67">
        <v>234</v>
      </c>
      <c r="Y49" s="67">
        <v>4</v>
      </c>
      <c r="Z49" s="67">
        <v>53</v>
      </c>
      <c r="AA49" s="67">
        <v>0</v>
      </c>
      <c r="AB49" s="67">
        <v>53</v>
      </c>
    </row>
    <row r="50" spans="2:28" ht="15.75" customHeight="1">
      <c r="B50" s="12" t="s">
        <v>54</v>
      </c>
      <c r="C50" s="61">
        <f t="shared" si="0"/>
        <v>375</v>
      </c>
      <c r="D50" s="62">
        <f t="shared" si="1"/>
        <v>-6.483790523690772</v>
      </c>
      <c r="E50" s="63">
        <f t="shared" si="2"/>
        <v>216</v>
      </c>
      <c r="F50" s="62">
        <f t="shared" si="3"/>
        <v>40.259740259740255</v>
      </c>
      <c r="G50" s="63">
        <f t="shared" si="4"/>
        <v>104</v>
      </c>
      <c r="H50" s="62">
        <f t="shared" si="5"/>
        <v>-49.51456310679612</v>
      </c>
      <c r="I50" s="63">
        <f t="shared" si="6"/>
        <v>2</v>
      </c>
      <c r="J50" s="62">
        <f t="shared" si="7"/>
        <v>100</v>
      </c>
      <c r="K50" s="63">
        <f t="shared" si="8"/>
        <v>53</v>
      </c>
      <c r="L50" s="62">
        <f t="shared" si="9"/>
        <v>32.5</v>
      </c>
      <c r="M50" s="63">
        <f t="shared" si="10"/>
        <v>0</v>
      </c>
      <c r="N50" s="62" t="str">
        <f t="shared" si="11"/>
        <v>0.0</v>
      </c>
      <c r="O50" s="63">
        <f t="shared" si="12"/>
        <v>53</v>
      </c>
      <c r="P50" s="64">
        <f t="shared" si="13"/>
        <v>32.5</v>
      </c>
      <c r="S50" s="65" t="s">
        <v>93</v>
      </c>
      <c r="T50" s="65" t="s">
        <v>94</v>
      </c>
      <c r="U50" s="65" t="s">
        <v>138</v>
      </c>
      <c r="V50" s="67">
        <v>375</v>
      </c>
      <c r="W50" s="67">
        <v>216</v>
      </c>
      <c r="X50" s="67">
        <v>104</v>
      </c>
      <c r="Y50" s="67">
        <v>2</v>
      </c>
      <c r="Z50" s="67">
        <v>53</v>
      </c>
      <c r="AA50" s="67">
        <v>0</v>
      </c>
      <c r="AB50" s="67">
        <v>53</v>
      </c>
    </row>
    <row r="51" spans="2:28" ht="15.75" customHeight="1">
      <c r="B51" s="12" t="s">
        <v>55</v>
      </c>
      <c r="C51" s="61">
        <f t="shared" si="0"/>
        <v>770</v>
      </c>
      <c r="D51" s="62">
        <f t="shared" si="1"/>
        <v>-6.439854191980558</v>
      </c>
      <c r="E51" s="63">
        <f t="shared" si="2"/>
        <v>318</v>
      </c>
      <c r="F51" s="62">
        <f t="shared" si="3"/>
        <v>-14.054054054054049</v>
      </c>
      <c r="G51" s="63">
        <f t="shared" si="4"/>
        <v>383</v>
      </c>
      <c r="H51" s="62">
        <f t="shared" si="5"/>
        <v>39.27272727272728</v>
      </c>
      <c r="I51" s="63">
        <f t="shared" si="6"/>
        <v>0</v>
      </c>
      <c r="J51" s="62" t="str">
        <f t="shared" si="7"/>
        <v>  -100.0</v>
      </c>
      <c r="K51" s="63">
        <f t="shared" si="8"/>
        <v>69</v>
      </c>
      <c r="L51" s="62">
        <f t="shared" si="9"/>
        <v>-60.79545454545455</v>
      </c>
      <c r="M51" s="63">
        <f t="shared" si="10"/>
        <v>0</v>
      </c>
      <c r="N51" s="62" t="str">
        <f t="shared" si="11"/>
        <v>  -100.0</v>
      </c>
      <c r="O51" s="63">
        <f t="shared" si="12"/>
        <v>69</v>
      </c>
      <c r="P51" s="64">
        <f t="shared" si="13"/>
        <v>23.214285714285722</v>
      </c>
      <c r="S51" s="65" t="s">
        <v>93</v>
      </c>
      <c r="T51" s="65" t="s">
        <v>94</v>
      </c>
      <c r="U51" s="65" t="s">
        <v>139</v>
      </c>
      <c r="V51" s="67">
        <v>770</v>
      </c>
      <c r="W51" s="67">
        <v>318</v>
      </c>
      <c r="X51" s="67">
        <v>383</v>
      </c>
      <c r="Y51" s="67">
        <v>0</v>
      </c>
      <c r="Z51" s="67">
        <v>69</v>
      </c>
      <c r="AA51" s="67">
        <v>0</v>
      </c>
      <c r="AB51" s="67">
        <v>69</v>
      </c>
    </row>
    <row r="52" spans="2:28" ht="15.75" customHeight="1" thickBot="1">
      <c r="B52" s="12" t="s">
        <v>56</v>
      </c>
      <c r="C52" s="68">
        <f t="shared" si="0"/>
        <v>980</v>
      </c>
      <c r="D52" s="69">
        <f t="shared" si="1"/>
        <v>-36.36363636363637</v>
      </c>
      <c r="E52" s="70">
        <f t="shared" si="2"/>
        <v>208</v>
      </c>
      <c r="F52" s="69">
        <f t="shared" si="3"/>
        <v>-40.05763688760807</v>
      </c>
      <c r="G52" s="70">
        <f t="shared" si="4"/>
        <v>609</v>
      </c>
      <c r="H52" s="69">
        <f t="shared" si="5"/>
        <v>-43.81918819188192</v>
      </c>
      <c r="I52" s="70">
        <f t="shared" si="6"/>
        <v>82</v>
      </c>
      <c r="J52" s="69" t="str">
        <f t="shared" si="7"/>
        <v>     -   </v>
      </c>
      <c r="K52" s="70">
        <f t="shared" si="8"/>
        <v>81</v>
      </c>
      <c r="L52" s="69">
        <f t="shared" si="9"/>
        <v>-25.68807339449542</v>
      </c>
      <c r="M52" s="70">
        <f t="shared" si="10"/>
        <v>55</v>
      </c>
      <c r="N52" s="69">
        <f t="shared" si="11"/>
        <v>-38.20224719101124</v>
      </c>
      <c r="O52" s="70">
        <f t="shared" si="12"/>
        <v>26</v>
      </c>
      <c r="P52" s="71">
        <f t="shared" si="13"/>
        <v>30</v>
      </c>
      <c r="S52" s="65" t="s">
        <v>93</v>
      </c>
      <c r="T52" s="65" t="s">
        <v>94</v>
      </c>
      <c r="U52" s="65" t="s">
        <v>140</v>
      </c>
      <c r="V52" s="67">
        <v>980</v>
      </c>
      <c r="W52" s="67">
        <v>208</v>
      </c>
      <c r="X52" s="67">
        <v>609</v>
      </c>
      <c r="Y52" s="67">
        <v>82</v>
      </c>
      <c r="Z52" s="67">
        <v>81</v>
      </c>
      <c r="AA52" s="67">
        <v>55</v>
      </c>
      <c r="AB52" s="67">
        <v>26</v>
      </c>
    </row>
    <row r="53" spans="2:28" ht="15.75" customHeight="1" thickBot="1" thickTop="1">
      <c r="B53" s="13" t="s">
        <v>57</v>
      </c>
      <c r="C53" s="72">
        <f>SUM($V6:$V52)</f>
        <v>69887</v>
      </c>
      <c r="D53" s="73">
        <f>SUM(V6:V52)/SUM(V53:V99)*100-100</f>
        <v>0.6857702669605743</v>
      </c>
      <c r="E53" s="74">
        <f>SUM($W6:$W52)</f>
        <v>21352</v>
      </c>
      <c r="F53" s="73">
        <f>SUM($W6:$W52)/SUM($W53:$W99)*100-100</f>
        <v>-1.3764434180138636</v>
      </c>
      <c r="G53" s="74">
        <f>SUM($X6:$X52)</f>
        <v>30243</v>
      </c>
      <c r="H53" s="73">
        <f>SUM($X6:X52)/SUM($X53:$X99)*100-100</f>
        <v>4.55661192739845</v>
      </c>
      <c r="I53" s="74">
        <f>SUM($Y6:$Y52)</f>
        <v>732</v>
      </c>
      <c r="J53" s="73">
        <f>SUM($Y6:$Y52)/SUM($Y53:$Y99)*100-100</f>
        <v>98.91304347826087</v>
      </c>
      <c r="K53" s="74">
        <f>SUM($Z6:$Z52)</f>
        <v>17560</v>
      </c>
      <c r="L53" s="73">
        <f>SUM($Z6:$Z52)/SUM($Z53:$Z99)*100-100</f>
        <v>-4.916612518951695</v>
      </c>
      <c r="M53" s="74">
        <f>SUM($AA6:$AA52)</f>
        <v>7575</v>
      </c>
      <c r="N53" s="73">
        <f>SUM($AA6:$AA52)/SUM($AA53:$AA99)*100-100</f>
        <v>-8.624849215922808</v>
      </c>
      <c r="O53" s="74">
        <f>SUM($AB6:$AB52)</f>
        <v>9887</v>
      </c>
      <c r="P53" s="75">
        <f>SUM($AB6:$AB52)/SUM($AB53:$AB99)*100-100</f>
        <v>-1.5631222620469885</v>
      </c>
      <c r="R53" s="1" t="s">
        <v>141</v>
      </c>
      <c r="S53" s="65" t="s">
        <v>142</v>
      </c>
      <c r="T53" s="65" t="s">
        <v>94</v>
      </c>
      <c r="U53" s="65" t="s">
        <v>95</v>
      </c>
      <c r="V53" s="67">
        <v>2421</v>
      </c>
      <c r="W53" s="67">
        <v>599</v>
      </c>
      <c r="X53" s="67">
        <v>1425</v>
      </c>
      <c r="Y53" s="67">
        <v>14</v>
      </c>
      <c r="Z53" s="67">
        <v>383</v>
      </c>
      <c r="AA53" s="67">
        <v>257</v>
      </c>
      <c r="AB53" s="67">
        <v>126</v>
      </c>
    </row>
    <row r="54" spans="2:28" ht="15.75" customHeight="1">
      <c r="B54" s="14" t="s">
        <v>10</v>
      </c>
      <c r="C54" s="63">
        <f>$V6</f>
        <v>2284</v>
      </c>
      <c r="D54" s="62">
        <f>$V6/$V53*100-100</f>
        <v>-5.658818669971083</v>
      </c>
      <c r="E54" s="63">
        <f>$W6</f>
        <v>595</v>
      </c>
      <c r="F54" s="62">
        <f>$W6/$W53*100-100</f>
        <v>-0.6677796327211922</v>
      </c>
      <c r="G54" s="63">
        <f>$X6</f>
        <v>1390</v>
      </c>
      <c r="H54" s="62">
        <f>$X6/$X53*100-100</f>
        <v>-2.4561403508771917</v>
      </c>
      <c r="I54" s="63">
        <f>$Y6</f>
        <v>35</v>
      </c>
      <c r="J54" s="62">
        <f>$Y6/$Y53*100-100</f>
        <v>150</v>
      </c>
      <c r="K54" s="63">
        <f>$Z6</f>
        <v>264</v>
      </c>
      <c r="L54" s="62">
        <f>$Z6/$Z53*100-100</f>
        <v>-31.070496083550907</v>
      </c>
      <c r="M54" s="63">
        <f>$AA6</f>
        <v>100</v>
      </c>
      <c r="N54" s="62">
        <f>$AA6/$AA53*100-100</f>
        <v>-61.08949416342412</v>
      </c>
      <c r="O54" s="63">
        <f>$AB6</f>
        <v>164</v>
      </c>
      <c r="P54" s="64">
        <f>$AB6/$AB53*100-100</f>
        <v>30.15873015873015</v>
      </c>
      <c r="S54" s="65" t="s">
        <v>142</v>
      </c>
      <c r="T54" s="65" t="s">
        <v>94</v>
      </c>
      <c r="U54" s="65" t="s">
        <v>96</v>
      </c>
      <c r="V54" s="67">
        <v>283</v>
      </c>
      <c r="W54" s="67">
        <v>175</v>
      </c>
      <c r="X54" s="67">
        <v>86</v>
      </c>
      <c r="Y54" s="67">
        <v>0</v>
      </c>
      <c r="Z54" s="67">
        <v>22</v>
      </c>
      <c r="AA54" s="67">
        <v>0</v>
      </c>
      <c r="AB54" s="67">
        <v>22</v>
      </c>
    </row>
    <row r="55" spans="2:28" ht="15.75" customHeight="1">
      <c r="B55" s="14" t="s">
        <v>58</v>
      </c>
      <c r="C55" s="63">
        <f>SUM($V7:$V12)</f>
        <v>4158</v>
      </c>
      <c r="D55" s="62">
        <f>SUM($V7:V12)/SUM($V54:$V59)*100-100</f>
        <v>-13.805970149253739</v>
      </c>
      <c r="E55" s="63">
        <f>SUM($W7:$W12)</f>
        <v>2018</v>
      </c>
      <c r="F55" s="62">
        <f>SUM($W7:W12)/SUM($W54:$W59)*100-100</f>
        <v>1.1022044088176273</v>
      </c>
      <c r="G55" s="63">
        <f>SUM($X7:$X12)</f>
        <v>1595</v>
      </c>
      <c r="H55" s="62">
        <f>SUM($X7:X12)/SUM($X54:$X59)*100-100</f>
        <v>-27.367941712204</v>
      </c>
      <c r="I55" s="63">
        <f>SUM($Y7:$Y12)</f>
        <v>21</v>
      </c>
      <c r="J55" s="62">
        <f>SUM($Y7:Y12)/SUM($Y54:$Y59)*100-100</f>
        <v>-65.57377049180329</v>
      </c>
      <c r="K55" s="63">
        <f>SUM($Z7:$Z12)</f>
        <v>524</v>
      </c>
      <c r="L55" s="62">
        <f>SUM($Z7:Z12)/SUM($Z54:$Z59)*100-100</f>
        <v>-8.231173380035031</v>
      </c>
      <c r="M55" s="63">
        <f>SUM($AA7:$AA12)</f>
        <v>59</v>
      </c>
      <c r="N55" s="62">
        <f>SUM($AA7:AA12)/SUM($AA54:$AA59)*100-100</f>
        <v>-72.30046948356808</v>
      </c>
      <c r="O55" s="63">
        <f>SUM($AB7:$AB12)</f>
        <v>436</v>
      </c>
      <c r="P55" s="64">
        <f>SUM($AB7:AB12)/SUM($AB54:$AB59)*100-100</f>
        <v>21.78770949720669</v>
      </c>
      <c r="S55" s="65" t="s">
        <v>142</v>
      </c>
      <c r="T55" s="65" t="s">
        <v>94</v>
      </c>
      <c r="U55" s="65" t="s">
        <v>94</v>
      </c>
      <c r="V55" s="67">
        <v>801</v>
      </c>
      <c r="W55" s="67">
        <v>290</v>
      </c>
      <c r="X55" s="67">
        <v>217</v>
      </c>
      <c r="Y55" s="67">
        <v>51</v>
      </c>
      <c r="Z55" s="67">
        <v>243</v>
      </c>
      <c r="AA55" s="67">
        <v>213</v>
      </c>
      <c r="AB55" s="67">
        <v>30</v>
      </c>
    </row>
    <row r="56" spans="2:28" ht="15.75" customHeight="1">
      <c r="B56" s="14" t="s">
        <v>59</v>
      </c>
      <c r="C56" s="63">
        <f>SUM($V13:$V19)+SUM($V24:$V25)</f>
        <v>28906</v>
      </c>
      <c r="D56" s="62">
        <f>(SUM($V13:$V19)+SUM($V24:$V25))/(SUM($V60:$V66)+SUM($V71:$V72))*100-100</f>
        <v>3.873796176512869</v>
      </c>
      <c r="E56" s="63">
        <f>SUM($W13:$W19)+SUM($W24:$W25)</f>
        <v>6943</v>
      </c>
      <c r="F56" s="62">
        <f>(SUM($W13:$W19)+SUM($W24:$W25))/(SUM($W60:$W66)+SUM($W71:$W72))*100-100</f>
        <v>-5.111384447177798</v>
      </c>
      <c r="G56" s="63">
        <f>SUM($X13:$X19)+SUM($X24:$X25)</f>
        <v>13103</v>
      </c>
      <c r="H56" s="62">
        <f>(SUM($X13:$X19)+SUM($X24:$X25))/(SUM($X60:$X66)+SUM($X71:$X72))*100-100</f>
        <v>14.56675701670018</v>
      </c>
      <c r="I56" s="63">
        <f>SUM($Y13:$Y19)+SUM($Y24:$Y25)</f>
        <v>150</v>
      </c>
      <c r="J56" s="62">
        <f>(SUM($Y13:$Y19)+SUM($Y24:$Y25))/(SUM($Y60:$Y66)+SUM($Y71:$Y72))*100-100</f>
        <v>19.04761904761905</v>
      </c>
      <c r="K56" s="63">
        <f>SUM($Z13:$Z19)+SUM($Z24:$Z25)</f>
        <v>8710</v>
      </c>
      <c r="L56" s="62">
        <f>(SUM($Z13:$Z19)+SUM($Z24:$Z25))/(SUM($Z60:$Z66)+SUM($Z71:$Z72))*100-100</f>
        <v>-2.659812248547169</v>
      </c>
      <c r="M56" s="63">
        <f>SUM($AA13:$AA19)+SUM($AA24:$AA25)</f>
        <v>3553</v>
      </c>
      <c r="N56" s="62">
        <f>(SUM($AA13:$AA19)+SUM($AA24:$AA25))/(SUM($AA60:$AA66)+SUM($AA71:$AA72))*100-100</f>
        <v>1.3116623895067079</v>
      </c>
      <c r="O56" s="63">
        <f>SUM($AB13:$AB19)+SUM($AB24:$AB25)</f>
        <v>5110</v>
      </c>
      <c r="P56" s="64">
        <f>(SUM($AB13:$AB19)+SUM($AB24:$AB25))/(SUM($AB60:$AB66)+SUM($AB71:$AB72))*100-100</f>
        <v>-4.217432052483588</v>
      </c>
      <c r="S56" s="65" t="s">
        <v>142</v>
      </c>
      <c r="T56" s="65" t="s">
        <v>94</v>
      </c>
      <c r="U56" s="65" t="s">
        <v>97</v>
      </c>
      <c r="V56" s="67">
        <v>1982</v>
      </c>
      <c r="W56" s="67">
        <v>560</v>
      </c>
      <c r="X56" s="67">
        <v>1213</v>
      </c>
      <c r="Y56" s="67">
        <v>3</v>
      </c>
      <c r="Z56" s="67">
        <v>206</v>
      </c>
      <c r="AA56" s="67">
        <v>0</v>
      </c>
      <c r="AB56" s="67">
        <v>206</v>
      </c>
    </row>
    <row r="57" spans="2:28" ht="15.75" customHeight="1">
      <c r="B57" s="14" t="s">
        <v>60</v>
      </c>
      <c r="C57" s="63">
        <f>SUM($V20:$V23)</f>
        <v>2581</v>
      </c>
      <c r="D57" s="62">
        <f>SUM(V20:$V23)/SUM($V67:$V70)*100-100</f>
        <v>20.27027027027026</v>
      </c>
      <c r="E57" s="63">
        <f>SUM($W20:$W23)</f>
        <v>1501</v>
      </c>
      <c r="F57" s="62">
        <f>SUM($W20:W23)/SUM($W67:$W70)*100-100</f>
        <v>16.991426344505058</v>
      </c>
      <c r="G57" s="63">
        <f>SUM($X20:$X23)</f>
        <v>779</v>
      </c>
      <c r="H57" s="62">
        <f>SUM($X20:X23)/SUM($X67:$X70)*100-100</f>
        <v>26.461038961038952</v>
      </c>
      <c r="I57" s="63">
        <f>SUM($Y20:$Y23)</f>
        <v>6</v>
      </c>
      <c r="J57" s="62">
        <f>SUM($Y20:Y23)/SUM($Y67:$Y70)*100-100</f>
        <v>500</v>
      </c>
      <c r="K57" s="63">
        <f>SUM($Z20:$Z23)</f>
        <v>295</v>
      </c>
      <c r="L57" s="62">
        <f>SUM($Z20:Z23)/SUM($Z67:$Z70)*100-100</f>
        <v>19.918699186991873</v>
      </c>
      <c r="M57" s="63">
        <f>SUM($AA20:$AA23)</f>
        <v>136</v>
      </c>
      <c r="N57" s="62">
        <f>SUM($AA20:AA23)/SUM($AA67:$AA70)*100-100</f>
        <v>20.353982300884965</v>
      </c>
      <c r="O57" s="63">
        <f>SUM($AB20:$AB23)</f>
        <v>159</v>
      </c>
      <c r="P57" s="64">
        <f>SUM($AB20:AB23)/SUM($AB67:$AB70)*100-100</f>
        <v>19.54887218045114</v>
      </c>
      <c r="S57" s="65" t="s">
        <v>142</v>
      </c>
      <c r="T57" s="65" t="s">
        <v>94</v>
      </c>
      <c r="U57" s="65" t="s">
        <v>98</v>
      </c>
      <c r="V57" s="67">
        <v>260</v>
      </c>
      <c r="W57" s="67">
        <v>195</v>
      </c>
      <c r="X57" s="67">
        <v>42</v>
      </c>
      <c r="Y57" s="67">
        <v>2</v>
      </c>
      <c r="Z57" s="67">
        <v>21</v>
      </c>
      <c r="AA57" s="67">
        <v>0</v>
      </c>
      <c r="AB57" s="67">
        <v>21</v>
      </c>
    </row>
    <row r="58" spans="2:28" ht="15.75" customHeight="1">
      <c r="B58" s="14" t="s">
        <v>61</v>
      </c>
      <c r="C58" s="63">
        <f>SUM($V26:$V29)</f>
        <v>8415</v>
      </c>
      <c r="D58" s="62">
        <f>SUM($V26:$V29)/SUM($V73:$V76)*100-100</f>
        <v>5.187499999999986</v>
      </c>
      <c r="E58" s="63">
        <f>SUM($W26:$W29)</f>
        <v>3269</v>
      </c>
      <c r="F58" s="62">
        <f>SUM($W26:$W29)/SUM($W73:$W76)*100-100</f>
        <v>-1.1191772534785258</v>
      </c>
      <c r="G58" s="63">
        <f>SUM($X26:$X29)</f>
        <v>2971</v>
      </c>
      <c r="H58" s="62">
        <f>SUM($X26:$X29)/SUM($X73:$X76)*100-100</f>
        <v>8.193736343772756</v>
      </c>
      <c r="I58" s="63">
        <f>SUM($Y26:$Y29)</f>
        <v>79</v>
      </c>
      <c r="J58" s="62">
        <f>SUM($Y26:$Y29)/SUM($Y73:$Y76)*100-100</f>
        <v>-37.301587301587304</v>
      </c>
      <c r="K58" s="63">
        <f>SUM($Z26:$Z29)</f>
        <v>2096</v>
      </c>
      <c r="L58" s="62">
        <f>SUM($Z26:$Z29)/SUM($Z73:$Z76)*100-100</f>
        <v>15.038419319429195</v>
      </c>
      <c r="M58" s="63">
        <f>SUM($AA26:$AA29)</f>
        <v>976</v>
      </c>
      <c r="N58" s="62">
        <f>SUM($AA26:$AA29)/SUM($AA73:$AA76)*100-100</f>
        <v>86.61567877629065</v>
      </c>
      <c r="O58" s="63">
        <f>SUM($AB26:$AB29)</f>
        <v>1120</v>
      </c>
      <c r="P58" s="64">
        <f>SUM($AB26:$AB29)/SUM($AB73:$AB76)*100-100</f>
        <v>-13.779830638953044</v>
      </c>
      <c r="S58" s="65" t="s">
        <v>142</v>
      </c>
      <c r="T58" s="65" t="s">
        <v>94</v>
      </c>
      <c r="U58" s="65" t="s">
        <v>99</v>
      </c>
      <c r="V58" s="67">
        <v>295</v>
      </c>
      <c r="W58" s="67">
        <v>189</v>
      </c>
      <c r="X58" s="67">
        <v>91</v>
      </c>
      <c r="Y58" s="67">
        <v>1</v>
      </c>
      <c r="Z58" s="67">
        <v>14</v>
      </c>
      <c r="AA58" s="67">
        <v>0</v>
      </c>
      <c r="AB58" s="67">
        <v>14</v>
      </c>
    </row>
    <row r="59" spans="2:28" ht="15.75" customHeight="1">
      <c r="B59" s="14" t="s">
        <v>62</v>
      </c>
      <c r="C59" s="63">
        <f>SUM($V30:$V35)</f>
        <v>10832</v>
      </c>
      <c r="D59" s="62">
        <f>SUM($V30:$V35)/SUM($V77:$V82)*100-100</f>
        <v>-3.0259623992837987</v>
      </c>
      <c r="E59" s="63">
        <f>SUM($W30:$W35)</f>
        <v>2593</v>
      </c>
      <c r="F59" s="62">
        <f>SUM($W30:$W35)/SUM($W77:$W82)*100-100</f>
        <v>-2.0770392749244735</v>
      </c>
      <c r="G59" s="63">
        <f>SUM($X30:$X35)</f>
        <v>4517</v>
      </c>
      <c r="H59" s="62">
        <f>SUM($X30:$X35)/SUM($X77:$X82)*100-100</f>
        <v>4.900139340455183</v>
      </c>
      <c r="I59" s="63">
        <f>SUM($Y30:$Y35)</f>
        <v>100</v>
      </c>
      <c r="J59" s="62">
        <f>SUM($Y30:$Y35)/SUM($Y77:$Y82)*100-100</f>
        <v>426.3157894736843</v>
      </c>
      <c r="K59" s="63">
        <f>SUM($Z30:$Z35)</f>
        <v>3622</v>
      </c>
      <c r="L59" s="62">
        <f>SUM($Z30:$Z35)/SUM($Z77:$Z82)*100-100</f>
        <v>-13.700262091970444</v>
      </c>
      <c r="M59" s="63">
        <f>SUM($AA30:$AA35)</f>
        <v>1771</v>
      </c>
      <c r="N59" s="62">
        <f>SUM($AA30:$AA35)/SUM($AA77:$AA82)*100-100</f>
        <v>-24.251497005988014</v>
      </c>
      <c r="O59" s="63">
        <f>SUM($AB30:$AB35)</f>
        <v>1829</v>
      </c>
      <c r="P59" s="64">
        <f>SUM($AB30:$AB35)/SUM($AB77:$AB82)*100-100</f>
        <v>-1.2951969778737151</v>
      </c>
      <c r="S59" s="65" t="s">
        <v>142</v>
      </c>
      <c r="T59" s="65" t="s">
        <v>94</v>
      </c>
      <c r="U59" s="65" t="s">
        <v>100</v>
      </c>
      <c r="V59" s="67">
        <v>1203</v>
      </c>
      <c r="W59" s="67">
        <v>587</v>
      </c>
      <c r="X59" s="67">
        <v>547</v>
      </c>
      <c r="Y59" s="67">
        <v>4</v>
      </c>
      <c r="Z59" s="67">
        <v>65</v>
      </c>
      <c r="AA59" s="67">
        <v>0</v>
      </c>
      <c r="AB59" s="67">
        <v>65</v>
      </c>
    </row>
    <row r="60" spans="2:28" ht="15.75" customHeight="1">
      <c r="B60" s="14" t="s">
        <v>63</v>
      </c>
      <c r="C60" s="63">
        <f>SUM($V36:$V40)</f>
        <v>3203</v>
      </c>
      <c r="D60" s="62">
        <f>SUM($V36:$V40)/SUM($V83:$V87)*100-100</f>
        <v>6.837891927951972</v>
      </c>
      <c r="E60" s="63">
        <f>SUM($W36:$W40)</f>
        <v>1243</v>
      </c>
      <c r="F60" s="62">
        <f>SUM($W36:$W40)/SUM($W83:$W87)*100-100</f>
        <v>-1.2708498808578241</v>
      </c>
      <c r="G60" s="63">
        <f>SUM($X36:$X40)</f>
        <v>1466</v>
      </c>
      <c r="H60" s="62">
        <f>SUM($X36:$X40)/SUM($X83:$X87)*100-100</f>
        <v>18.321226795803057</v>
      </c>
      <c r="I60" s="63">
        <f>SUM($Y36:$Y40)</f>
        <v>12</v>
      </c>
      <c r="J60" s="62">
        <f>SUM($Y36:$Y40)/SUM($Y83:$Y87)*100-100</f>
        <v>50</v>
      </c>
      <c r="K60" s="63">
        <f>SUM($Z36:$Z40)</f>
        <v>482</v>
      </c>
      <c r="L60" s="62">
        <f>SUM($Z36:$Z40)/SUM($Z83:$Z87)*100-100</f>
        <v>-2.032520325203251</v>
      </c>
      <c r="M60" s="63">
        <f>SUM($AA36:$AA40)</f>
        <v>132</v>
      </c>
      <c r="N60" s="62">
        <f>SUM($AA36:$AA40)/SUM($AA83:$AA87)*100-100</f>
        <v>-39.449541284403665</v>
      </c>
      <c r="O60" s="63">
        <f>SUM($AB36:$AB40)</f>
        <v>350</v>
      </c>
      <c r="P60" s="64">
        <f>SUM($AB36:$AB40)/SUM($AB83:$AB87)*100-100</f>
        <v>27.737226277372272</v>
      </c>
      <c r="S60" s="65" t="s">
        <v>142</v>
      </c>
      <c r="T60" s="65" t="s">
        <v>94</v>
      </c>
      <c r="U60" s="65" t="s">
        <v>101</v>
      </c>
      <c r="V60" s="67">
        <v>1805</v>
      </c>
      <c r="W60" s="67">
        <v>825</v>
      </c>
      <c r="X60" s="67">
        <v>703</v>
      </c>
      <c r="Y60" s="67">
        <v>58</v>
      </c>
      <c r="Z60" s="67">
        <v>219</v>
      </c>
      <c r="AA60" s="67">
        <v>0</v>
      </c>
      <c r="AB60" s="67">
        <v>219</v>
      </c>
    </row>
    <row r="61" spans="2:28" ht="15.75" customHeight="1">
      <c r="B61" s="14" t="s">
        <v>64</v>
      </c>
      <c r="C61" s="63">
        <f>SUM($V41:$V44)</f>
        <v>1608</v>
      </c>
      <c r="D61" s="62">
        <f>SUM($V41:$V44)/SUM($V88:$V91)*100-100</f>
        <v>6.772908366533855</v>
      </c>
      <c r="E61" s="63">
        <f>SUM($W41:$W44)</f>
        <v>720</v>
      </c>
      <c r="F61" s="62">
        <f>SUM($W41:$W44)/SUM($W88:$W91)*100-100</f>
        <v>-10</v>
      </c>
      <c r="G61" s="63">
        <f>SUM($X41:$X44)</f>
        <v>581</v>
      </c>
      <c r="H61" s="62">
        <f>SUM($X41:$X44)/SUM($X88:$X91)*100-100</f>
        <v>26.85589519650655</v>
      </c>
      <c r="I61" s="63">
        <f>SUM($Y41:$Y44)</f>
        <v>7</v>
      </c>
      <c r="J61" s="62">
        <f>SUM($Y41:$Y44)/SUM($Y88:$Y91)*100-100</f>
        <v>0</v>
      </c>
      <c r="K61" s="63">
        <f>SUM($Z41:$Z44)</f>
        <v>300</v>
      </c>
      <c r="L61" s="62">
        <f>SUM($Z41:$Z44)/SUM($Z88:$Z91)*100-100</f>
        <v>24.481327800829874</v>
      </c>
      <c r="M61" s="63">
        <f>SUM($AA41:$AA44)</f>
        <v>192</v>
      </c>
      <c r="N61" s="62">
        <f>SUM($AA41:$AA44)/SUM($AA88:$AA91)*100-100</f>
        <v>26.315789473684205</v>
      </c>
      <c r="O61" s="63">
        <f>SUM($AB41:$AB44)</f>
        <v>108</v>
      </c>
      <c r="P61" s="64">
        <f>SUM($AB41:$AB44)/SUM($AB88:$AB91)*100-100</f>
        <v>21.34831460674158</v>
      </c>
      <c r="S61" s="65" t="s">
        <v>142</v>
      </c>
      <c r="T61" s="65" t="s">
        <v>94</v>
      </c>
      <c r="U61" s="65" t="s">
        <v>102</v>
      </c>
      <c r="V61" s="67">
        <v>1054</v>
      </c>
      <c r="W61" s="67">
        <v>543</v>
      </c>
      <c r="X61" s="67">
        <v>315</v>
      </c>
      <c r="Y61" s="67">
        <v>2</v>
      </c>
      <c r="Z61" s="67">
        <v>194</v>
      </c>
      <c r="AA61" s="67">
        <v>0</v>
      </c>
      <c r="AB61" s="67">
        <v>194</v>
      </c>
    </row>
    <row r="62" spans="2:28" ht="15.75" customHeight="1">
      <c r="B62" s="14" t="s">
        <v>65</v>
      </c>
      <c r="C62" s="63">
        <f>SUM($V45:$V51)</f>
        <v>6920</v>
      </c>
      <c r="D62" s="62">
        <f>SUM($V45:$V51)/SUM($V92:$V98)*100-100</f>
        <v>-0.8311837202636809</v>
      </c>
      <c r="E62" s="63">
        <f>SUM($W45:$W51)</f>
        <v>2262</v>
      </c>
      <c r="F62" s="62">
        <f>SUM($W45:$W51)/SUM($W92:$W98)*100-100</f>
        <v>7.971360381861572</v>
      </c>
      <c r="G62" s="63">
        <f>SUM($X45:$X51)</f>
        <v>3232</v>
      </c>
      <c r="H62" s="62">
        <f>SUM($X45:$X51)/SUM($X92:$X98)*100-100</f>
        <v>-5.441778818022243</v>
      </c>
      <c r="I62" s="63">
        <f>SUM($Y45:$Y51)</f>
        <v>240</v>
      </c>
      <c r="J62" s="62">
        <f>SUM($Y45:$Y51)/SUM($Y92:$Y98)*100-100</f>
        <v>3900</v>
      </c>
      <c r="K62" s="63">
        <f>SUM($Z45:$Z51)</f>
        <v>1186</v>
      </c>
      <c r="L62" s="62">
        <f>SUM($Z45:$Z51)/SUM($Z92:$Z98)*100-100</f>
        <v>-18.711446196024667</v>
      </c>
      <c r="M62" s="63">
        <f>SUM($AA45:$AA51)</f>
        <v>601</v>
      </c>
      <c r="N62" s="62">
        <f>SUM($AA45:$AA51)/SUM($AA92:$AA98)*100-100</f>
        <v>-31.704545454545453</v>
      </c>
      <c r="O62" s="63">
        <f>SUM($AB45:$AB51)</f>
        <v>585</v>
      </c>
      <c r="P62" s="64">
        <f>SUM($AB45:$AB51)/SUM($AB92:$AB98)*100-100</f>
        <v>5.026929982046681</v>
      </c>
      <c r="S62" s="65" t="s">
        <v>142</v>
      </c>
      <c r="T62" s="65" t="s">
        <v>94</v>
      </c>
      <c r="U62" s="65" t="s">
        <v>103</v>
      </c>
      <c r="V62" s="67">
        <v>1188</v>
      </c>
      <c r="W62" s="67">
        <v>560</v>
      </c>
      <c r="X62" s="67">
        <v>384</v>
      </c>
      <c r="Y62" s="67">
        <v>0</v>
      </c>
      <c r="Z62" s="67">
        <v>244</v>
      </c>
      <c r="AA62" s="67">
        <v>0</v>
      </c>
      <c r="AB62" s="67">
        <v>244</v>
      </c>
    </row>
    <row r="63" spans="2:28" ht="15.75" customHeight="1" thickBot="1">
      <c r="B63" s="15" t="s">
        <v>56</v>
      </c>
      <c r="C63" s="74">
        <f>$V52</f>
        <v>980</v>
      </c>
      <c r="D63" s="73">
        <f>$V52/$V99*100-100</f>
        <v>-36.36363636363637</v>
      </c>
      <c r="E63" s="74">
        <f>$W52</f>
        <v>208</v>
      </c>
      <c r="F63" s="73">
        <f>$W52/$W99*100-100</f>
        <v>-40.05763688760807</v>
      </c>
      <c r="G63" s="74">
        <f>$X52</f>
        <v>609</v>
      </c>
      <c r="H63" s="73">
        <f>$X52/$X99*100-100</f>
        <v>-43.81918819188192</v>
      </c>
      <c r="I63" s="74">
        <f>$Y52</f>
        <v>82</v>
      </c>
      <c r="J63" s="73" t="e">
        <f>$Y52/$Y99*100-100</f>
        <v>#DIV/0!</v>
      </c>
      <c r="K63" s="74">
        <f>$Z52</f>
        <v>81</v>
      </c>
      <c r="L63" s="73">
        <f>$Z52/$Z99*100-100</f>
        <v>-25.68807339449542</v>
      </c>
      <c r="M63" s="74">
        <f>$AA52</f>
        <v>55</v>
      </c>
      <c r="N63" s="73">
        <f>$AA52/$AA99*100-100</f>
        <v>-38.20224719101124</v>
      </c>
      <c r="O63" s="74">
        <f>$AB52</f>
        <v>26</v>
      </c>
      <c r="P63" s="75">
        <f>$AB52/$AB99*100-100</f>
        <v>30</v>
      </c>
      <c r="S63" s="65" t="s">
        <v>142</v>
      </c>
      <c r="T63" s="65" t="s">
        <v>94</v>
      </c>
      <c r="U63" s="65" t="s">
        <v>104</v>
      </c>
      <c r="V63" s="67">
        <v>4232</v>
      </c>
      <c r="W63" s="67">
        <v>1300</v>
      </c>
      <c r="X63" s="67">
        <v>1655</v>
      </c>
      <c r="Y63" s="67">
        <v>4</v>
      </c>
      <c r="Z63" s="67">
        <v>1273</v>
      </c>
      <c r="AA63" s="67">
        <v>221</v>
      </c>
      <c r="AB63" s="67">
        <v>1040</v>
      </c>
    </row>
    <row r="64" spans="2:28" ht="15.75" customHeight="1">
      <c r="B64" s="14" t="s">
        <v>66</v>
      </c>
      <c r="C64" s="63">
        <f>SUM($V16:$V19)</f>
        <v>24102</v>
      </c>
      <c r="D64" s="62">
        <f>SUM($V16:$V19)/SUM($V63:$V66)*100-100</f>
        <v>5.193784916201125</v>
      </c>
      <c r="E64" s="63">
        <f>SUM($W16:$W19)</f>
        <v>4549</v>
      </c>
      <c r="F64" s="62">
        <f>SUM($W16:$W19)/SUM($W63:$W66)*100-100</f>
        <v>-5.150125104253547</v>
      </c>
      <c r="G64" s="63">
        <f>SUM($X16:$X19)</f>
        <v>11261</v>
      </c>
      <c r="H64" s="62">
        <f>SUM($X16:$X19)/SUM($X63:$X66)*100-100</f>
        <v>14.324873096446694</v>
      </c>
      <c r="I64" s="63">
        <f>SUM($Y16:$Y19)</f>
        <v>137</v>
      </c>
      <c r="J64" s="62">
        <f>SUM($Y16:$Y19)/SUM($Y63:$Y66)*100-100</f>
        <v>110.76923076923077</v>
      </c>
      <c r="K64" s="63">
        <f>SUM($Z16:$Z19)</f>
        <v>8155</v>
      </c>
      <c r="L64" s="62">
        <f>SUM($Z16:$Z19)/SUM($Z63:$Z66)*100-100</f>
        <v>-0.5609072064382445</v>
      </c>
      <c r="M64" s="63">
        <f>SUM($AA16:$AA19)</f>
        <v>3506</v>
      </c>
      <c r="N64" s="62">
        <f>SUM($AA16:$AA19)/SUM($AA63:$AA66)*100-100</f>
        <v>-0.028514399771879084</v>
      </c>
      <c r="O64" s="63">
        <f>SUM($AB16:$AB19)</f>
        <v>4602</v>
      </c>
      <c r="P64" s="64">
        <f>SUM($AB16:$AB19)/SUM($AB63:$AB66)*100-100</f>
        <v>0.3051438535309501</v>
      </c>
      <c r="S64" s="65" t="s">
        <v>142</v>
      </c>
      <c r="T64" s="65" t="s">
        <v>94</v>
      </c>
      <c r="U64" s="65" t="s">
        <v>105</v>
      </c>
      <c r="V64" s="67">
        <v>3209</v>
      </c>
      <c r="W64" s="67">
        <v>879</v>
      </c>
      <c r="X64" s="67">
        <v>1337</v>
      </c>
      <c r="Y64" s="67">
        <v>1</v>
      </c>
      <c r="Z64" s="67">
        <v>992</v>
      </c>
      <c r="AA64" s="67">
        <v>289</v>
      </c>
      <c r="AB64" s="67">
        <v>703</v>
      </c>
    </row>
    <row r="65" spans="2:28" ht="15.75" customHeight="1">
      <c r="B65" s="14" t="s">
        <v>67</v>
      </c>
      <c r="C65" s="63">
        <f>SUM($V26:$V29)</f>
        <v>8415</v>
      </c>
      <c r="D65" s="62">
        <f>SUM($V26:$V29)/SUM($V73:$V76)*100-100</f>
        <v>5.187499999999986</v>
      </c>
      <c r="E65" s="63">
        <f>SUM($W26:$W29)</f>
        <v>3269</v>
      </c>
      <c r="F65" s="62">
        <f>SUM($W26:$W29)/SUM($W73:$W76)*100-100</f>
        <v>-1.1191772534785258</v>
      </c>
      <c r="G65" s="63">
        <f>SUM($X26:$X29)</f>
        <v>2971</v>
      </c>
      <c r="H65" s="62">
        <f>SUM($X26:$X29)/SUM($X73:$X76)*100-100</f>
        <v>8.193736343772756</v>
      </c>
      <c r="I65" s="63">
        <f>SUM($Y26:$Y29)</f>
        <v>79</v>
      </c>
      <c r="J65" s="62">
        <f>SUM($Y26:$Y29)/SUM($Y73:$Y76)*100-100</f>
        <v>-37.301587301587304</v>
      </c>
      <c r="K65" s="63">
        <f>SUM($Z26:$Z29)</f>
        <v>2096</v>
      </c>
      <c r="L65" s="62">
        <f>SUM($Z26:$Z29)/SUM($Z73:$Z76)*100-100</f>
        <v>15.038419319429195</v>
      </c>
      <c r="M65" s="63">
        <f>SUM($AA26:$AA29)</f>
        <v>976</v>
      </c>
      <c r="N65" s="62">
        <f>SUM($AA26:$AA29)/SUM($AA73:$AA76)*100-100</f>
        <v>86.61567877629065</v>
      </c>
      <c r="O65" s="63">
        <f>SUM($AB26:$AB29)</f>
        <v>1120</v>
      </c>
      <c r="P65" s="64">
        <f>SUM($AB26:$AB29)/SUM($AB73:$AB76)*100-100</f>
        <v>-13.779830638953044</v>
      </c>
      <c r="S65" s="65" t="s">
        <v>142</v>
      </c>
      <c r="T65" s="65" t="s">
        <v>94</v>
      </c>
      <c r="U65" s="65" t="s">
        <v>106</v>
      </c>
      <c r="V65" s="67">
        <v>10587</v>
      </c>
      <c r="W65" s="67">
        <v>1414</v>
      </c>
      <c r="X65" s="67">
        <v>4935</v>
      </c>
      <c r="Y65" s="67">
        <v>52</v>
      </c>
      <c r="Z65" s="67">
        <v>4186</v>
      </c>
      <c r="AA65" s="67">
        <v>2502</v>
      </c>
      <c r="AB65" s="67">
        <v>1630</v>
      </c>
    </row>
    <row r="66" spans="2:28" ht="15.75" customHeight="1">
      <c r="B66" s="14" t="s">
        <v>68</v>
      </c>
      <c r="C66" s="63">
        <f>SUM($V30:$V35)</f>
        <v>10832</v>
      </c>
      <c r="D66" s="62">
        <f>SUM($V30:$V35)/SUM($V77:$V82)*100-100</f>
        <v>-3.0259623992837987</v>
      </c>
      <c r="E66" s="63">
        <f>SUM($W30:$W35)</f>
        <v>2593</v>
      </c>
      <c r="F66" s="62">
        <f>SUM($W30:$W35)/SUM($W77:$W82)*100-100</f>
        <v>-2.0770392749244735</v>
      </c>
      <c r="G66" s="63">
        <f>SUM($X30:$X35)</f>
        <v>4517</v>
      </c>
      <c r="H66" s="62">
        <f>SUM($X30:$X35)/SUM($X77:$X82)*100-100</f>
        <v>4.900139340455183</v>
      </c>
      <c r="I66" s="63">
        <f>SUM($Y30:$Y35)</f>
        <v>100</v>
      </c>
      <c r="J66" s="62">
        <f>SUM($Y30:$Y35)/SUM($Y77:$Y82)*100-100</f>
        <v>426.3157894736843</v>
      </c>
      <c r="K66" s="63">
        <f>SUM($Z30:$Z35)</f>
        <v>3622</v>
      </c>
      <c r="L66" s="62">
        <f>SUM($Z30:$Z35)/SUM($Z77:$Z82)*100-100</f>
        <v>-13.700262091970444</v>
      </c>
      <c r="M66" s="63">
        <f>SUM($AA30:$AA35)</f>
        <v>1771</v>
      </c>
      <c r="N66" s="62">
        <f>SUM($AA30:$AA35)/SUM($AA77:$AA82)*100-100</f>
        <v>-24.251497005988014</v>
      </c>
      <c r="O66" s="63">
        <f>SUM($AB30:$AB35)</f>
        <v>1829</v>
      </c>
      <c r="P66" s="64">
        <f>SUM($AB30:$AB35)/SUM($AB77:$AB82)*100-100</f>
        <v>-1.2951969778737151</v>
      </c>
      <c r="S66" s="65" t="s">
        <v>142</v>
      </c>
      <c r="T66" s="65" t="s">
        <v>94</v>
      </c>
      <c r="U66" s="65" t="s">
        <v>107</v>
      </c>
      <c r="V66" s="67">
        <v>4884</v>
      </c>
      <c r="W66" s="67">
        <v>1203</v>
      </c>
      <c r="X66" s="67">
        <v>1923</v>
      </c>
      <c r="Y66" s="67">
        <v>8</v>
      </c>
      <c r="Z66" s="67">
        <v>1750</v>
      </c>
      <c r="AA66" s="67">
        <v>495</v>
      </c>
      <c r="AB66" s="67">
        <v>1215</v>
      </c>
    </row>
    <row r="67" spans="2:28" ht="15.75" customHeight="1" thickBot="1">
      <c r="B67" s="16" t="s">
        <v>69</v>
      </c>
      <c r="C67" s="74">
        <f>SUM($V6:$V15)+SUM($V20:$V25)+SUM($V36:$V52)</f>
        <v>26538</v>
      </c>
      <c r="D67" s="73">
        <f>(SUM($V6:$V15)+SUM($V20:$V25)+SUM($V36:$V52))/(SUM($V53:$V62)+SUM($V67:$V72)+SUM($V83:$V99))*100-100</f>
        <v>-2.8943613011818883</v>
      </c>
      <c r="E67" s="74">
        <f>SUM($W6:$W15)+SUM($W20:$W25)+SUM($W36:$W52)</f>
        <v>10941</v>
      </c>
      <c r="F67" s="73">
        <f>(SUM($W6:$W15)+SUM($W20:$W25)+SUM($W36:$W52))/(SUM($W53:$W62)+SUM($W67:$W72)+SUM($W83:$W99))*100-100</f>
        <v>0.3761467889908232</v>
      </c>
      <c r="G67" s="74">
        <f>SUM($X6:$X15)+SUM($X20:$X25)+SUM($X36:$X52)</f>
        <v>11494</v>
      </c>
      <c r="H67" s="73">
        <f>(SUM($X6:$X15)+SUM($X20:$X25)+SUM($X36:$X52))/(SUM($X53:$X62)+SUM($X67:$X72)+SUM($X83:$X99))*100-100</f>
        <v>-4.399900191300006</v>
      </c>
      <c r="I67" s="74">
        <f>SUM($Y6:$Y15)+SUM($Y20:$Y25)+SUM($Y36:$Y52)</f>
        <v>416</v>
      </c>
      <c r="J67" s="73">
        <f>(SUM($Y6:$Y15)+SUM($Y20:$Y25)+SUM($Y36:$Y52))/(SUM($Y53:$Y62)+SUM($Y67:$Y72)+SUM($Y83:$Y99))*100-100</f>
        <v>163.2911392405063</v>
      </c>
      <c r="K67" s="74">
        <f>SUM($Z6:$Z15)+SUM($Z20:$Z25)+SUM($Z36:$Z52)</f>
        <v>3687</v>
      </c>
      <c r="L67" s="73">
        <f>(SUM($Z6:$Z15)+SUM($Z20:$Z25)+SUM($Z36:$Z52))/(SUM($Z53:$Z62)+SUM($Z67:$Z72)+SUM($Z83:$Z99))*100-100</f>
        <v>-13.206214689265536</v>
      </c>
      <c r="M67" s="74">
        <f>SUM($AA6:$AA15)+SUM($AA20:$AA25)+SUM($AA36:$AA52)</f>
        <v>1322</v>
      </c>
      <c r="N67" s="73">
        <f>(SUM($AA6:$AA15)+SUM($AA20:$AA25)+SUM($AA36:$AA52))/(SUM($AA53:$AA62)+SUM($AA67:$AA72)+SUM($AA83:$AA99))*100-100</f>
        <v>-31.217481789802292</v>
      </c>
      <c r="O67" s="74">
        <f>SUM($AB6:$AB15)+SUM($AB20:$AB25)+SUM($AB36:$AB52)</f>
        <v>2336</v>
      </c>
      <c r="P67" s="75">
        <f>(SUM($AB6:$AB15)+SUM($AB20:$AB25)+SUM($AB36:$AB52))/(SUM($AB53:$AB62)+SUM($AB67:$AB72)+SUM($AB83:$AB99))*100-100</f>
        <v>1.3888888888888857</v>
      </c>
      <c r="S67" s="65" t="s">
        <v>142</v>
      </c>
      <c r="T67" s="65" t="s">
        <v>94</v>
      </c>
      <c r="U67" s="65" t="s">
        <v>108</v>
      </c>
      <c r="V67" s="67">
        <v>979</v>
      </c>
      <c r="W67" s="67">
        <v>517</v>
      </c>
      <c r="X67" s="67">
        <v>407</v>
      </c>
      <c r="Y67" s="67">
        <v>1</v>
      </c>
      <c r="Z67" s="67">
        <v>54</v>
      </c>
      <c r="AA67" s="67">
        <v>0</v>
      </c>
      <c r="AB67" s="67">
        <v>54</v>
      </c>
    </row>
    <row r="68" spans="19:28" ht="15.75" customHeight="1">
      <c r="S68" s="65" t="s">
        <v>142</v>
      </c>
      <c r="T68" s="65" t="s">
        <v>94</v>
      </c>
      <c r="U68" s="65" t="s">
        <v>109</v>
      </c>
      <c r="V68" s="67">
        <v>292</v>
      </c>
      <c r="W68" s="67">
        <v>263</v>
      </c>
      <c r="X68" s="67">
        <v>16</v>
      </c>
      <c r="Y68" s="67">
        <v>0</v>
      </c>
      <c r="Z68" s="67">
        <v>13</v>
      </c>
      <c r="AA68" s="67">
        <v>0</v>
      </c>
      <c r="AB68" s="67">
        <v>13</v>
      </c>
    </row>
    <row r="69" spans="19:28" ht="15.75" customHeight="1">
      <c r="S69" s="65" t="s">
        <v>142</v>
      </c>
      <c r="T69" s="65" t="s">
        <v>94</v>
      </c>
      <c r="U69" s="65" t="s">
        <v>110</v>
      </c>
      <c r="V69" s="67">
        <v>523</v>
      </c>
      <c r="W69" s="67">
        <v>266</v>
      </c>
      <c r="X69" s="67">
        <v>99</v>
      </c>
      <c r="Y69" s="67">
        <v>0</v>
      </c>
      <c r="Z69" s="67">
        <v>158</v>
      </c>
      <c r="AA69" s="67">
        <v>113</v>
      </c>
      <c r="AB69" s="67">
        <v>45</v>
      </c>
    </row>
    <row r="70" spans="19:28" ht="15.75" customHeight="1">
      <c r="S70" s="65" t="s">
        <v>142</v>
      </c>
      <c r="T70" s="65" t="s">
        <v>94</v>
      </c>
      <c r="U70" s="65" t="s">
        <v>111</v>
      </c>
      <c r="V70" s="67">
        <v>352</v>
      </c>
      <c r="W70" s="67">
        <v>237</v>
      </c>
      <c r="X70" s="67">
        <v>94</v>
      </c>
      <c r="Y70" s="67">
        <v>0</v>
      </c>
      <c r="Z70" s="67">
        <v>21</v>
      </c>
      <c r="AA70" s="67">
        <v>0</v>
      </c>
      <c r="AB70" s="67">
        <v>21</v>
      </c>
    </row>
    <row r="71" spans="19:28" ht="12">
      <c r="S71" s="65" t="s">
        <v>142</v>
      </c>
      <c r="T71" s="65" t="s">
        <v>94</v>
      </c>
      <c r="U71" s="65" t="s">
        <v>112</v>
      </c>
      <c r="V71" s="67">
        <v>275</v>
      </c>
      <c r="W71" s="67">
        <v>190</v>
      </c>
      <c r="X71" s="67">
        <v>56</v>
      </c>
      <c r="Y71" s="67">
        <v>1</v>
      </c>
      <c r="Z71" s="67">
        <v>28</v>
      </c>
      <c r="AA71" s="67">
        <v>0</v>
      </c>
      <c r="AB71" s="67">
        <v>28</v>
      </c>
    </row>
    <row r="72" spans="19:28" ht="12">
      <c r="S72" s="65" t="s">
        <v>142</v>
      </c>
      <c r="T72" s="65" t="s">
        <v>94</v>
      </c>
      <c r="U72" s="65" t="s">
        <v>113</v>
      </c>
      <c r="V72" s="67">
        <v>594</v>
      </c>
      <c r="W72" s="67">
        <v>403</v>
      </c>
      <c r="X72" s="67">
        <v>129</v>
      </c>
      <c r="Y72" s="67">
        <v>0</v>
      </c>
      <c r="Z72" s="67">
        <v>62</v>
      </c>
      <c r="AA72" s="67">
        <v>0</v>
      </c>
      <c r="AB72" s="67">
        <v>62</v>
      </c>
    </row>
    <row r="73" spans="19:28" ht="12">
      <c r="S73" s="65" t="s">
        <v>142</v>
      </c>
      <c r="T73" s="65" t="s">
        <v>94</v>
      </c>
      <c r="U73" s="65" t="s">
        <v>114</v>
      </c>
      <c r="V73" s="67">
        <v>763</v>
      </c>
      <c r="W73" s="67">
        <v>428</v>
      </c>
      <c r="X73" s="67">
        <v>193</v>
      </c>
      <c r="Y73" s="67">
        <v>2</v>
      </c>
      <c r="Z73" s="67">
        <v>140</v>
      </c>
      <c r="AA73" s="67">
        <v>38</v>
      </c>
      <c r="AB73" s="67">
        <v>102</v>
      </c>
    </row>
    <row r="74" spans="19:28" ht="12">
      <c r="S74" s="65" t="s">
        <v>142</v>
      </c>
      <c r="T74" s="65" t="s">
        <v>94</v>
      </c>
      <c r="U74" s="65" t="s">
        <v>115</v>
      </c>
      <c r="V74" s="67">
        <v>1890</v>
      </c>
      <c r="W74" s="67">
        <v>911</v>
      </c>
      <c r="X74" s="67">
        <v>750</v>
      </c>
      <c r="Y74" s="67">
        <v>7</v>
      </c>
      <c r="Z74" s="67">
        <v>222</v>
      </c>
      <c r="AA74" s="67">
        <v>0</v>
      </c>
      <c r="AB74" s="67">
        <v>222</v>
      </c>
    </row>
    <row r="75" spans="19:28" ht="12">
      <c r="S75" s="65" t="s">
        <v>142</v>
      </c>
      <c r="T75" s="65" t="s">
        <v>94</v>
      </c>
      <c r="U75" s="65" t="s">
        <v>116</v>
      </c>
      <c r="V75" s="67">
        <v>4613</v>
      </c>
      <c r="W75" s="67">
        <v>1558</v>
      </c>
      <c r="X75" s="67">
        <v>1587</v>
      </c>
      <c r="Y75" s="67">
        <v>115</v>
      </c>
      <c r="Z75" s="67">
        <v>1353</v>
      </c>
      <c r="AA75" s="67">
        <v>485</v>
      </c>
      <c r="AB75" s="67">
        <v>868</v>
      </c>
    </row>
    <row r="76" spans="19:28" ht="12">
      <c r="S76" s="65" t="s">
        <v>142</v>
      </c>
      <c r="T76" s="65" t="s">
        <v>94</v>
      </c>
      <c r="U76" s="65" t="s">
        <v>117</v>
      </c>
      <c r="V76" s="67">
        <v>734</v>
      </c>
      <c r="W76" s="67">
        <v>409</v>
      </c>
      <c r="X76" s="67">
        <v>216</v>
      </c>
      <c r="Y76" s="67">
        <v>2</v>
      </c>
      <c r="Z76" s="67">
        <v>107</v>
      </c>
      <c r="AA76" s="67">
        <v>0</v>
      </c>
      <c r="AB76" s="67">
        <v>107</v>
      </c>
    </row>
    <row r="77" spans="19:28" ht="12">
      <c r="S77" s="65" t="s">
        <v>142</v>
      </c>
      <c r="T77" s="65" t="s">
        <v>94</v>
      </c>
      <c r="U77" s="65" t="s">
        <v>118</v>
      </c>
      <c r="V77" s="67">
        <v>670</v>
      </c>
      <c r="W77" s="67">
        <v>295</v>
      </c>
      <c r="X77" s="67">
        <v>227</v>
      </c>
      <c r="Y77" s="67">
        <v>0</v>
      </c>
      <c r="Z77" s="67">
        <v>148</v>
      </c>
      <c r="AA77" s="67">
        <v>68</v>
      </c>
      <c r="AB77" s="67">
        <v>80</v>
      </c>
    </row>
    <row r="78" spans="19:28" ht="12">
      <c r="S78" s="65" t="s">
        <v>142</v>
      </c>
      <c r="T78" s="65" t="s">
        <v>94</v>
      </c>
      <c r="U78" s="65" t="s">
        <v>119</v>
      </c>
      <c r="V78" s="67">
        <v>1499</v>
      </c>
      <c r="W78" s="67">
        <v>383</v>
      </c>
      <c r="X78" s="67">
        <v>737</v>
      </c>
      <c r="Y78" s="67">
        <v>15</v>
      </c>
      <c r="Z78" s="67">
        <v>364</v>
      </c>
      <c r="AA78" s="67">
        <v>113</v>
      </c>
      <c r="AB78" s="67">
        <v>251</v>
      </c>
    </row>
    <row r="79" spans="19:28" ht="12">
      <c r="S79" s="65" t="s">
        <v>142</v>
      </c>
      <c r="T79" s="65" t="s">
        <v>94</v>
      </c>
      <c r="U79" s="65" t="s">
        <v>120</v>
      </c>
      <c r="V79" s="67">
        <v>5429</v>
      </c>
      <c r="W79" s="67">
        <v>828</v>
      </c>
      <c r="X79" s="67">
        <v>1909</v>
      </c>
      <c r="Y79" s="67">
        <v>1</v>
      </c>
      <c r="Z79" s="67">
        <v>2691</v>
      </c>
      <c r="AA79" s="67">
        <v>1818</v>
      </c>
      <c r="AB79" s="67">
        <v>873</v>
      </c>
    </row>
    <row r="80" spans="19:28" ht="12">
      <c r="S80" s="65" t="s">
        <v>142</v>
      </c>
      <c r="T80" s="65" t="s">
        <v>94</v>
      </c>
      <c r="U80" s="65" t="s">
        <v>121</v>
      </c>
      <c r="V80" s="67">
        <v>2545</v>
      </c>
      <c r="W80" s="67">
        <v>768</v>
      </c>
      <c r="X80" s="67">
        <v>1055</v>
      </c>
      <c r="Y80" s="67">
        <v>3</v>
      </c>
      <c r="Z80" s="67">
        <v>719</v>
      </c>
      <c r="AA80" s="67">
        <v>215</v>
      </c>
      <c r="AB80" s="67">
        <v>498</v>
      </c>
    </row>
    <row r="81" spans="19:28" ht="12">
      <c r="S81" s="65" t="s">
        <v>142</v>
      </c>
      <c r="T81" s="65" t="s">
        <v>94</v>
      </c>
      <c r="U81" s="65" t="s">
        <v>122</v>
      </c>
      <c r="V81" s="67">
        <v>503</v>
      </c>
      <c r="W81" s="67">
        <v>189</v>
      </c>
      <c r="X81" s="67">
        <v>192</v>
      </c>
      <c r="Y81" s="67">
        <v>0</v>
      </c>
      <c r="Z81" s="67">
        <v>122</v>
      </c>
      <c r="AA81" s="67">
        <v>6</v>
      </c>
      <c r="AB81" s="67">
        <v>116</v>
      </c>
    </row>
    <row r="82" spans="19:28" ht="12">
      <c r="S82" s="65" t="s">
        <v>142</v>
      </c>
      <c r="T82" s="65" t="s">
        <v>94</v>
      </c>
      <c r="U82" s="65" t="s">
        <v>123</v>
      </c>
      <c r="V82" s="67">
        <v>524</v>
      </c>
      <c r="W82" s="67">
        <v>185</v>
      </c>
      <c r="X82" s="67">
        <v>186</v>
      </c>
      <c r="Y82" s="67">
        <v>0</v>
      </c>
      <c r="Z82" s="67">
        <v>153</v>
      </c>
      <c r="AA82" s="67">
        <v>118</v>
      </c>
      <c r="AB82" s="67">
        <v>35</v>
      </c>
    </row>
    <row r="83" spans="19:28" ht="12">
      <c r="S83" s="65" t="s">
        <v>142</v>
      </c>
      <c r="T83" s="65" t="s">
        <v>94</v>
      </c>
      <c r="U83" s="65" t="s">
        <v>124</v>
      </c>
      <c r="V83" s="67">
        <v>111</v>
      </c>
      <c r="W83" s="67">
        <v>83</v>
      </c>
      <c r="X83" s="67">
        <v>20</v>
      </c>
      <c r="Y83" s="67">
        <v>2</v>
      </c>
      <c r="Z83" s="67">
        <v>6</v>
      </c>
      <c r="AA83" s="67">
        <v>0</v>
      </c>
      <c r="AB83" s="67">
        <v>6</v>
      </c>
    </row>
    <row r="84" spans="19:28" ht="12">
      <c r="S84" s="65" t="s">
        <v>142</v>
      </c>
      <c r="T84" s="65" t="s">
        <v>94</v>
      </c>
      <c r="U84" s="65" t="s">
        <v>125</v>
      </c>
      <c r="V84" s="67">
        <v>173</v>
      </c>
      <c r="W84" s="67">
        <v>111</v>
      </c>
      <c r="X84" s="67">
        <v>54</v>
      </c>
      <c r="Y84" s="67">
        <v>0</v>
      </c>
      <c r="Z84" s="67">
        <v>8</v>
      </c>
      <c r="AA84" s="67">
        <v>2</v>
      </c>
      <c r="AB84" s="67">
        <v>6</v>
      </c>
    </row>
    <row r="85" spans="19:28" ht="12">
      <c r="S85" s="65" t="s">
        <v>142</v>
      </c>
      <c r="T85" s="65" t="s">
        <v>94</v>
      </c>
      <c r="U85" s="65" t="s">
        <v>126</v>
      </c>
      <c r="V85" s="67">
        <v>981</v>
      </c>
      <c r="W85" s="67">
        <v>412</v>
      </c>
      <c r="X85" s="67">
        <v>502</v>
      </c>
      <c r="Y85" s="67">
        <v>2</v>
      </c>
      <c r="Z85" s="67">
        <v>65</v>
      </c>
      <c r="AA85" s="67">
        <v>1</v>
      </c>
      <c r="AB85" s="67">
        <v>64</v>
      </c>
    </row>
    <row r="86" spans="19:28" ht="12">
      <c r="S86" s="65" t="s">
        <v>142</v>
      </c>
      <c r="T86" s="65" t="s">
        <v>94</v>
      </c>
      <c r="U86" s="65" t="s">
        <v>127</v>
      </c>
      <c r="V86" s="67">
        <v>1286</v>
      </c>
      <c r="W86" s="67">
        <v>415</v>
      </c>
      <c r="X86" s="67">
        <v>489</v>
      </c>
      <c r="Y86" s="67">
        <v>3</v>
      </c>
      <c r="Z86" s="67">
        <v>379</v>
      </c>
      <c r="AA86" s="67">
        <v>215</v>
      </c>
      <c r="AB86" s="67">
        <v>164</v>
      </c>
    </row>
    <row r="87" spans="19:28" ht="12">
      <c r="S87" s="65" t="s">
        <v>142</v>
      </c>
      <c r="T87" s="65" t="s">
        <v>94</v>
      </c>
      <c r="U87" s="65" t="s">
        <v>128</v>
      </c>
      <c r="V87" s="67">
        <v>447</v>
      </c>
      <c r="W87" s="67">
        <v>238</v>
      </c>
      <c r="X87" s="67">
        <v>174</v>
      </c>
      <c r="Y87" s="67">
        <v>1</v>
      </c>
      <c r="Z87" s="67">
        <v>34</v>
      </c>
      <c r="AA87" s="67">
        <v>0</v>
      </c>
      <c r="AB87" s="67">
        <v>34</v>
      </c>
    </row>
    <row r="88" spans="19:28" ht="12">
      <c r="S88" s="65" t="s">
        <v>142</v>
      </c>
      <c r="T88" s="65" t="s">
        <v>94</v>
      </c>
      <c r="U88" s="65" t="s">
        <v>129</v>
      </c>
      <c r="V88" s="67">
        <v>231</v>
      </c>
      <c r="W88" s="67">
        <v>134</v>
      </c>
      <c r="X88" s="67">
        <v>85</v>
      </c>
      <c r="Y88" s="67">
        <v>3</v>
      </c>
      <c r="Z88" s="67">
        <v>9</v>
      </c>
      <c r="AA88" s="67">
        <v>0</v>
      </c>
      <c r="AB88" s="67">
        <v>9</v>
      </c>
    </row>
    <row r="89" spans="19:28" ht="12">
      <c r="S89" s="65" t="s">
        <v>142</v>
      </c>
      <c r="T89" s="65" t="s">
        <v>94</v>
      </c>
      <c r="U89" s="65" t="s">
        <v>130</v>
      </c>
      <c r="V89" s="67">
        <v>408</v>
      </c>
      <c r="W89" s="67">
        <v>254</v>
      </c>
      <c r="X89" s="67">
        <v>130</v>
      </c>
      <c r="Y89" s="67">
        <v>1</v>
      </c>
      <c r="Z89" s="67">
        <v>23</v>
      </c>
      <c r="AA89" s="67">
        <v>0</v>
      </c>
      <c r="AB89" s="67">
        <v>23</v>
      </c>
    </row>
    <row r="90" spans="19:28" ht="12">
      <c r="S90" s="65" t="s">
        <v>142</v>
      </c>
      <c r="T90" s="65" t="s">
        <v>94</v>
      </c>
      <c r="U90" s="65" t="s">
        <v>131</v>
      </c>
      <c r="V90" s="67">
        <v>685</v>
      </c>
      <c r="W90" s="67">
        <v>299</v>
      </c>
      <c r="X90" s="67">
        <v>201</v>
      </c>
      <c r="Y90" s="67">
        <v>0</v>
      </c>
      <c r="Z90" s="67">
        <v>185</v>
      </c>
      <c r="AA90" s="67">
        <v>152</v>
      </c>
      <c r="AB90" s="67">
        <v>33</v>
      </c>
    </row>
    <row r="91" spans="19:28" ht="12">
      <c r="S91" s="65" t="s">
        <v>142</v>
      </c>
      <c r="T91" s="65" t="s">
        <v>94</v>
      </c>
      <c r="U91" s="65" t="s">
        <v>132</v>
      </c>
      <c r="V91" s="67">
        <v>182</v>
      </c>
      <c r="W91" s="67">
        <v>113</v>
      </c>
      <c r="X91" s="67">
        <v>42</v>
      </c>
      <c r="Y91" s="67">
        <v>3</v>
      </c>
      <c r="Z91" s="67">
        <v>24</v>
      </c>
      <c r="AA91" s="67">
        <v>0</v>
      </c>
      <c r="AB91" s="67">
        <v>24</v>
      </c>
    </row>
    <row r="92" spans="19:28" ht="12">
      <c r="S92" s="65" t="s">
        <v>142</v>
      </c>
      <c r="T92" s="65" t="s">
        <v>94</v>
      </c>
      <c r="U92" s="65" t="s">
        <v>133</v>
      </c>
      <c r="V92" s="67">
        <v>3669</v>
      </c>
      <c r="W92" s="67">
        <v>650</v>
      </c>
      <c r="X92" s="67">
        <v>2070</v>
      </c>
      <c r="Y92" s="67">
        <v>2</v>
      </c>
      <c r="Z92" s="67">
        <v>947</v>
      </c>
      <c r="AA92" s="67">
        <v>621</v>
      </c>
      <c r="AB92" s="67">
        <v>304</v>
      </c>
    </row>
    <row r="93" spans="19:28" ht="12">
      <c r="S93" s="65" t="s">
        <v>142</v>
      </c>
      <c r="T93" s="65" t="s">
        <v>94</v>
      </c>
      <c r="U93" s="65" t="s">
        <v>134</v>
      </c>
      <c r="V93" s="67">
        <v>351</v>
      </c>
      <c r="W93" s="67">
        <v>173</v>
      </c>
      <c r="X93" s="67">
        <v>139</v>
      </c>
      <c r="Y93" s="67">
        <v>0</v>
      </c>
      <c r="Z93" s="67">
        <v>39</v>
      </c>
      <c r="AA93" s="67">
        <v>0</v>
      </c>
      <c r="AB93" s="67">
        <v>39</v>
      </c>
    </row>
    <row r="94" spans="19:28" ht="12">
      <c r="S94" s="65" t="s">
        <v>142</v>
      </c>
      <c r="T94" s="65" t="s">
        <v>94</v>
      </c>
      <c r="U94" s="65" t="s">
        <v>135</v>
      </c>
      <c r="V94" s="67">
        <v>429</v>
      </c>
      <c r="W94" s="67">
        <v>247</v>
      </c>
      <c r="X94" s="67">
        <v>121</v>
      </c>
      <c r="Y94" s="67">
        <v>0</v>
      </c>
      <c r="Z94" s="67">
        <v>61</v>
      </c>
      <c r="AA94" s="67">
        <v>43</v>
      </c>
      <c r="AB94" s="67">
        <v>18</v>
      </c>
    </row>
    <row r="95" spans="19:28" ht="12">
      <c r="S95" s="65" t="s">
        <v>142</v>
      </c>
      <c r="T95" s="65" t="s">
        <v>94</v>
      </c>
      <c r="U95" s="65" t="s">
        <v>136</v>
      </c>
      <c r="V95" s="67">
        <v>911</v>
      </c>
      <c r="W95" s="67">
        <v>294</v>
      </c>
      <c r="X95" s="67">
        <v>455</v>
      </c>
      <c r="Y95" s="67">
        <v>1</v>
      </c>
      <c r="Z95" s="67">
        <v>161</v>
      </c>
      <c r="AA95" s="67">
        <v>96</v>
      </c>
      <c r="AB95" s="67">
        <v>65</v>
      </c>
    </row>
    <row r="96" spans="19:28" ht="12">
      <c r="S96" s="65" t="s">
        <v>142</v>
      </c>
      <c r="T96" s="65" t="s">
        <v>94</v>
      </c>
      <c r="U96" s="65" t="s">
        <v>137</v>
      </c>
      <c r="V96" s="67">
        <v>394</v>
      </c>
      <c r="W96" s="67">
        <v>207</v>
      </c>
      <c r="X96" s="67">
        <v>152</v>
      </c>
      <c r="Y96" s="67">
        <v>0</v>
      </c>
      <c r="Z96" s="67">
        <v>35</v>
      </c>
      <c r="AA96" s="67">
        <v>0</v>
      </c>
      <c r="AB96" s="67">
        <v>35</v>
      </c>
    </row>
    <row r="97" spans="19:28" ht="12">
      <c r="S97" s="65" t="s">
        <v>142</v>
      </c>
      <c r="T97" s="65" t="s">
        <v>94</v>
      </c>
      <c r="U97" s="65" t="s">
        <v>138</v>
      </c>
      <c r="V97" s="67">
        <v>401</v>
      </c>
      <c r="W97" s="67">
        <v>154</v>
      </c>
      <c r="X97" s="67">
        <v>206</v>
      </c>
      <c r="Y97" s="67">
        <v>1</v>
      </c>
      <c r="Z97" s="67">
        <v>40</v>
      </c>
      <c r="AA97" s="67">
        <v>0</v>
      </c>
      <c r="AB97" s="67">
        <v>40</v>
      </c>
    </row>
    <row r="98" spans="19:28" ht="12">
      <c r="S98" s="65" t="s">
        <v>142</v>
      </c>
      <c r="T98" s="65" t="s">
        <v>94</v>
      </c>
      <c r="U98" s="65" t="s">
        <v>139</v>
      </c>
      <c r="V98" s="67">
        <v>823</v>
      </c>
      <c r="W98" s="67">
        <v>370</v>
      </c>
      <c r="X98" s="67">
        <v>275</v>
      </c>
      <c r="Y98" s="67">
        <v>2</v>
      </c>
      <c r="Z98" s="67">
        <v>176</v>
      </c>
      <c r="AA98" s="67">
        <v>120</v>
      </c>
      <c r="AB98" s="67">
        <v>56</v>
      </c>
    </row>
    <row r="99" spans="19:28" ht="12">
      <c r="S99" s="65" t="s">
        <v>142</v>
      </c>
      <c r="T99" s="65" t="s">
        <v>94</v>
      </c>
      <c r="U99" s="65" t="s">
        <v>140</v>
      </c>
      <c r="V99" s="67">
        <v>1540</v>
      </c>
      <c r="W99" s="67">
        <v>347</v>
      </c>
      <c r="X99" s="67">
        <v>1084</v>
      </c>
      <c r="Y99" s="67">
        <v>0</v>
      </c>
      <c r="Z99" s="67">
        <v>109</v>
      </c>
      <c r="AA99" s="67">
        <v>89</v>
      </c>
      <c r="AB99" s="67">
        <v>20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平成２７年　２月分着工新設住宅戸数：利用関係別・都道府県別表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1564</v>
      </c>
      <c r="D6" s="62">
        <f aca="true" t="shared" si="1" ref="D6:D52">IF(OR($V6="",$V53=""),"",IF(AND($V6=0,$V53=0),"0.0",IF(AND($V6&gt;0,$V53=0),"     -   ",IF(AND($V6=0,$V53&gt;0),"  -100.0",$V6/$V53*100-100))))</f>
        <v>18.30559757942511</v>
      </c>
      <c r="E6" s="63">
        <f aca="true" t="shared" si="2" ref="E6:E52">IF($W6="","",IF($W6=0,0,$W6))</f>
        <v>481</v>
      </c>
      <c r="F6" s="62">
        <f aca="true" t="shared" si="3" ref="F6:F52">IF(OR($W6="",$W53=""),"",IF(AND($W6=0,$W53=0),"0.0",IF(AND($W6&gt;0,$W53=0),"     -   ",IF(AND($W6=0,$W53&gt;0),"  -100.0",$W6/$W53*100-100))))</f>
        <v>8.333333333333329</v>
      </c>
      <c r="G6" s="63">
        <f aca="true" t="shared" si="4" ref="G6:G52">IF($X6="","",IF($X6=0,0,$X6))</f>
        <v>824</v>
      </c>
      <c r="H6" s="62">
        <f aca="true" t="shared" si="5" ref="H6:H52">IF(OR($X6="",$X53=""),"",IF(AND($X6=0,$X53=0),"0.0",IF(AND($X6&gt;0,$X53=0),"     -   ",IF(AND($X6=0,$X53&gt;0),"  -100.0",$X6/$X53*100-100))))</f>
        <v>10.455764075067037</v>
      </c>
      <c r="I6" s="63">
        <f aca="true" t="shared" si="6" ref="I6:I52">IF($Y6="","",IF($Y6=0,0,$Y6))</f>
        <v>10</v>
      </c>
      <c r="J6" s="62">
        <f aca="true" t="shared" si="7" ref="J6:J52">IF(OR($Y6="",$Y53=""),"",IF(AND($Y6=0,$Y53=0),"0.0",IF(AND($Y6&gt;0,$Y53=0),"     -   ",IF(AND($Y6=0,$Y53&gt;0),"  -100.0",$Y6/$Y53*100-100))))</f>
        <v>-16.666666666666657</v>
      </c>
      <c r="K6" s="63">
        <f aca="true" t="shared" si="8" ref="K6:K52">IF($Z6="","",IF($Z6=0,0,$Z6))</f>
        <v>249</v>
      </c>
      <c r="L6" s="62">
        <f aca="true" t="shared" si="9" ref="L6:L52">IF(OR($Z6="",$Z53=""),"",IF(AND($Z6=0,$Z53=0),"0.0",IF(AND($Z6&gt;0,$Z53=0),"     -   ",IF(AND($Z6=0,$Z53&gt;0),"  -100.0",$Z6/$Z53*100-100))))</f>
        <v>107.50000000000003</v>
      </c>
      <c r="M6" s="63">
        <f aca="true" t="shared" si="10" ref="M6:M52">IF($AA6="","",IF($AA6=0,0,$AA6))</f>
        <v>116</v>
      </c>
      <c r="N6" s="62" t="str">
        <f aca="true" t="shared" si="11" ref="N6:N52">IF(OR($AA6="",$AA53=""),"",IF(AND($AA6=0,$AA53=0),"0.0",IF(AND($AA6&gt;0,$AA53=0),"     -   ",IF(AND($AA6=0,$AA53&gt;0),"  -100.0",$AA6/$AA53*100-100))))</f>
        <v>     -   </v>
      </c>
      <c r="O6" s="63">
        <f aca="true" t="shared" si="12" ref="O6:O52">IF($AB6="","",IF($AB6=0,0,$AB6))</f>
        <v>133</v>
      </c>
      <c r="P6" s="64">
        <f aca="true" t="shared" si="13" ref="P6:P52">IF(OR($AB6="",$AB53=""),"",IF(AND($AB6=0,$AB53=0),"0.0",IF(AND($AB6&gt;0,$AB53=0),"     -   ",IF(AND($AB6=0,$AB53&gt;0),"  -100.0",$AB6/$AB53*100-100))))</f>
        <v>10.833333333333343</v>
      </c>
      <c r="R6" s="1" t="s">
        <v>92</v>
      </c>
      <c r="S6" s="65" t="s">
        <v>93</v>
      </c>
      <c r="T6" s="65" t="s">
        <v>96</v>
      </c>
      <c r="U6" s="65" t="s">
        <v>95</v>
      </c>
      <c r="V6" s="66">
        <v>1564</v>
      </c>
      <c r="W6" s="66">
        <v>481</v>
      </c>
      <c r="X6" s="66">
        <v>824</v>
      </c>
      <c r="Y6" s="66">
        <v>10</v>
      </c>
      <c r="Z6" s="66">
        <v>249</v>
      </c>
      <c r="AA6" s="66">
        <v>116</v>
      </c>
      <c r="AB6" s="66">
        <v>133</v>
      </c>
    </row>
    <row r="7" spans="2:28" ht="15.75" customHeight="1">
      <c r="B7" s="12" t="s">
        <v>11</v>
      </c>
      <c r="C7" s="61">
        <f t="shared" si="0"/>
        <v>245</v>
      </c>
      <c r="D7" s="62">
        <f t="shared" si="1"/>
        <v>7.929515418502191</v>
      </c>
      <c r="E7" s="63">
        <f t="shared" si="2"/>
        <v>96</v>
      </c>
      <c r="F7" s="62">
        <f t="shared" si="3"/>
        <v>-5.882352941176478</v>
      </c>
      <c r="G7" s="63">
        <f t="shared" si="4"/>
        <v>116</v>
      </c>
      <c r="H7" s="62">
        <f t="shared" si="5"/>
        <v>2.654867256637175</v>
      </c>
      <c r="I7" s="63">
        <f t="shared" si="6"/>
        <v>0</v>
      </c>
      <c r="J7" s="62" t="str">
        <f t="shared" si="7"/>
        <v>  -100.0</v>
      </c>
      <c r="K7" s="63">
        <f t="shared" si="8"/>
        <v>33</v>
      </c>
      <c r="L7" s="62">
        <f t="shared" si="9"/>
        <v>200</v>
      </c>
      <c r="M7" s="63">
        <f t="shared" si="10"/>
        <v>0</v>
      </c>
      <c r="N7" s="62" t="str">
        <f t="shared" si="11"/>
        <v>0.0</v>
      </c>
      <c r="O7" s="63">
        <f t="shared" si="12"/>
        <v>33</v>
      </c>
      <c r="P7" s="64">
        <f t="shared" si="13"/>
        <v>200</v>
      </c>
      <c r="S7" s="65" t="s">
        <v>93</v>
      </c>
      <c r="T7" s="65" t="s">
        <v>96</v>
      </c>
      <c r="U7" s="65" t="s">
        <v>96</v>
      </c>
      <c r="V7" s="67">
        <v>245</v>
      </c>
      <c r="W7" s="67">
        <v>96</v>
      </c>
      <c r="X7" s="67">
        <v>116</v>
      </c>
      <c r="Y7" s="67">
        <v>0</v>
      </c>
      <c r="Z7" s="67">
        <v>33</v>
      </c>
      <c r="AA7" s="67">
        <v>0</v>
      </c>
      <c r="AB7" s="67">
        <v>33</v>
      </c>
    </row>
    <row r="8" spans="2:28" ht="15.75" customHeight="1">
      <c r="B8" s="12" t="s">
        <v>12</v>
      </c>
      <c r="C8" s="61">
        <f t="shared" si="0"/>
        <v>546</v>
      </c>
      <c r="D8" s="62">
        <f t="shared" si="1"/>
        <v>5.813953488372107</v>
      </c>
      <c r="E8" s="63">
        <f t="shared" si="2"/>
        <v>285</v>
      </c>
      <c r="F8" s="62">
        <f t="shared" si="3"/>
        <v>3.2608695652173765</v>
      </c>
      <c r="G8" s="63">
        <f t="shared" si="4"/>
        <v>211</v>
      </c>
      <c r="H8" s="62">
        <f t="shared" si="5"/>
        <v>12.83422459893049</v>
      </c>
      <c r="I8" s="63">
        <f t="shared" si="6"/>
        <v>0</v>
      </c>
      <c r="J8" s="62" t="str">
        <f t="shared" si="7"/>
        <v>0.0</v>
      </c>
      <c r="K8" s="63">
        <f t="shared" si="8"/>
        <v>50</v>
      </c>
      <c r="L8" s="62">
        <f t="shared" si="9"/>
        <v>-5.660377358490564</v>
      </c>
      <c r="M8" s="63">
        <f t="shared" si="10"/>
        <v>0</v>
      </c>
      <c r="N8" s="62" t="str">
        <f t="shared" si="11"/>
        <v>0.0</v>
      </c>
      <c r="O8" s="63">
        <f t="shared" si="12"/>
        <v>50</v>
      </c>
      <c r="P8" s="64">
        <f t="shared" si="13"/>
        <v>-5.660377358490564</v>
      </c>
      <c r="S8" s="65" t="s">
        <v>93</v>
      </c>
      <c r="T8" s="65" t="s">
        <v>96</v>
      </c>
      <c r="U8" s="65" t="s">
        <v>94</v>
      </c>
      <c r="V8" s="67">
        <v>546</v>
      </c>
      <c r="W8" s="67">
        <v>285</v>
      </c>
      <c r="X8" s="67">
        <v>211</v>
      </c>
      <c r="Y8" s="67">
        <v>0</v>
      </c>
      <c r="Z8" s="67">
        <v>50</v>
      </c>
      <c r="AA8" s="67">
        <v>0</v>
      </c>
      <c r="AB8" s="67">
        <v>50</v>
      </c>
    </row>
    <row r="9" spans="2:28" ht="15.75" customHeight="1">
      <c r="B9" s="12" t="s">
        <v>13</v>
      </c>
      <c r="C9" s="61">
        <f t="shared" si="0"/>
        <v>1500</v>
      </c>
      <c r="D9" s="62">
        <f t="shared" si="1"/>
        <v>-15.872125630959061</v>
      </c>
      <c r="E9" s="63">
        <f t="shared" si="2"/>
        <v>465</v>
      </c>
      <c r="F9" s="62">
        <f t="shared" si="3"/>
        <v>-18.133802816901408</v>
      </c>
      <c r="G9" s="63">
        <f t="shared" si="4"/>
        <v>820</v>
      </c>
      <c r="H9" s="62">
        <f t="shared" si="5"/>
        <v>-14.136125654450254</v>
      </c>
      <c r="I9" s="63">
        <f t="shared" si="6"/>
        <v>11</v>
      </c>
      <c r="J9" s="62" t="str">
        <f t="shared" si="7"/>
        <v>     -   </v>
      </c>
      <c r="K9" s="63">
        <f t="shared" si="8"/>
        <v>204</v>
      </c>
      <c r="L9" s="62">
        <f t="shared" si="9"/>
        <v>-21.538461538461533</v>
      </c>
      <c r="M9" s="63">
        <f t="shared" si="10"/>
        <v>0</v>
      </c>
      <c r="N9" s="62" t="str">
        <f t="shared" si="11"/>
        <v>  -100.0</v>
      </c>
      <c r="O9" s="63">
        <f t="shared" si="12"/>
        <v>204</v>
      </c>
      <c r="P9" s="64">
        <f t="shared" si="13"/>
        <v>2</v>
      </c>
      <c r="S9" s="65" t="s">
        <v>93</v>
      </c>
      <c r="T9" s="65" t="s">
        <v>96</v>
      </c>
      <c r="U9" s="65" t="s">
        <v>97</v>
      </c>
      <c r="V9" s="67">
        <v>1500</v>
      </c>
      <c r="W9" s="67">
        <v>465</v>
      </c>
      <c r="X9" s="67">
        <v>820</v>
      </c>
      <c r="Y9" s="67">
        <v>11</v>
      </c>
      <c r="Z9" s="67">
        <v>204</v>
      </c>
      <c r="AA9" s="67">
        <v>0</v>
      </c>
      <c r="AB9" s="67">
        <v>204</v>
      </c>
    </row>
    <row r="10" spans="2:28" ht="15.75" customHeight="1">
      <c r="B10" s="12" t="s">
        <v>14</v>
      </c>
      <c r="C10" s="61">
        <f t="shared" si="0"/>
        <v>241</v>
      </c>
      <c r="D10" s="62">
        <f t="shared" si="1"/>
        <v>24.226804123711347</v>
      </c>
      <c r="E10" s="63">
        <f t="shared" si="2"/>
        <v>146</v>
      </c>
      <c r="F10" s="62">
        <f t="shared" si="3"/>
        <v>1.3888888888888857</v>
      </c>
      <c r="G10" s="63">
        <f t="shared" si="4"/>
        <v>71</v>
      </c>
      <c r="H10" s="62">
        <f t="shared" si="5"/>
        <v>162.962962962963</v>
      </c>
      <c r="I10" s="63">
        <f t="shared" si="6"/>
        <v>0</v>
      </c>
      <c r="J10" s="62" t="str">
        <f t="shared" si="7"/>
        <v>  -100.0</v>
      </c>
      <c r="K10" s="63">
        <f t="shared" si="8"/>
        <v>24</v>
      </c>
      <c r="L10" s="62">
        <f t="shared" si="9"/>
        <v>9.09090909090908</v>
      </c>
      <c r="M10" s="63">
        <f t="shared" si="10"/>
        <v>0</v>
      </c>
      <c r="N10" s="62" t="str">
        <f t="shared" si="11"/>
        <v>0.0</v>
      </c>
      <c r="O10" s="63">
        <f t="shared" si="12"/>
        <v>24</v>
      </c>
      <c r="P10" s="64">
        <f t="shared" si="13"/>
        <v>9.09090909090908</v>
      </c>
      <c r="S10" s="65" t="s">
        <v>93</v>
      </c>
      <c r="T10" s="65" t="s">
        <v>96</v>
      </c>
      <c r="U10" s="65" t="s">
        <v>98</v>
      </c>
      <c r="V10" s="67">
        <v>241</v>
      </c>
      <c r="W10" s="67">
        <v>146</v>
      </c>
      <c r="X10" s="67">
        <v>71</v>
      </c>
      <c r="Y10" s="67">
        <v>0</v>
      </c>
      <c r="Z10" s="67">
        <v>24</v>
      </c>
      <c r="AA10" s="67">
        <v>0</v>
      </c>
      <c r="AB10" s="67">
        <v>24</v>
      </c>
    </row>
    <row r="11" spans="2:28" ht="15.75" customHeight="1">
      <c r="B11" s="12" t="s">
        <v>15</v>
      </c>
      <c r="C11" s="61">
        <f t="shared" si="0"/>
        <v>367</v>
      </c>
      <c r="D11" s="62">
        <f t="shared" si="1"/>
        <v>1.3812154696132524</v>
      </c>
      <c r="E11" s="63">
        <f t="shared" si="2"/>
        <v>194</v>
      </c>
      <c r="F11" s="62">
        <f t="shared" si="3"/>
        <v>16.867469879518083</v>
      </c>
      <c r="G11" s="63">
        <f t="shared" si="4"/>
        <v>124</v>
      </c>
      <c r="H11" s="62">
        <f t="shared" si="5"/>
        <v>-5.343511450381683</v>
      </c>
      <c r="I11" s="63">
        <f t="shared" si="6"/>
        <v>0</v>
      </c>
      <c r="J11" s="62" t="str">
        <f t="shared" si="7"/>
        <v>  -100.0</v>
      </c>
      <c r="K11" s="63">
        <f t="shared" si="8"/>
        <v>49</v>
      </c>
      <c r="L11" s="62">
        <f t="shared" si="9"/>
        <v>16.66666666666667</v>
      </c>
      <c r="M11" s="63">
        <f t="shared" si="10"/>
        <v>0</v>
      </c>
      <c r="N11" s="62" t="str">
        <f t="shared" si="11"/>
        <v>0.0</v>
      </c>
      <c r="O11" s="63">
        <f t="shared" si="12"/>
        <v>49</v>
      </c>
      <c r="P11" s="64">
        <f t="shared" si="13"/>
        <v>16.66666666666667</v>
      </c>
      <c r="S11" s="65" t="s">
        <v>93</v>
      </c>
      <c r="T11" s="65" t="s">
        <v>96</v>
      </c>
      <c r="U11" s="65" t="s">
        <v>99</v>
      </c>
      <c r="V11" s="67">
        <v>367</v>
      </c>
      <c r="W11" s="67">
        <v>194</v>
      </c>
      <c r="X11" s="67">
        <v>124</v>
      </c>
      <c r="Y11" s="67">
        <v>0</v>
      </c>
      <c r="Z11" s="67">
        <v>49</v>
      </c>
      <c r="AA11" s="67">
        <v>0</v>
      </c>
      <c r="AB11" s="67">
        <v>49</v>
      </c>
    </row>
    <row r="12" spans="2:28" ht="15.75" customHeight="1">
      <c r="B12" s="12" t="s">
        <v>16</v>
      </c>
      <c r="C12" s="61">
        <f t="shared" si="0"/>
        <v>1131</v>
      </c>
      <c r="D12" s="62">
        <f t="shared" si="1"/>
        <v>-30.65603923973022</v>
      </c>
      <c r="E12" s="63">
        <f t="shared" si="2"/>
        <v>600</v>
      </c>
      <c r="F12" s="62">
        <f t="shared" si="3"/>
        <v>-8.952959028831557</v>
      </c>
      <c r="G12" s="63">
        <f t="shared" si="4"/>
        <v>446</v>
      </c>
      <c r="H12" s="62">
        <f t="shared" si="5"/>
        <v>-48.970251716247134</v>
      </c>
      <c r="I12" s="63">
        <f t="shared" si="6"/>
        <v>3</v>
      </c>
      <c r="J12" s="62">
        <f t="shared" si="7"/>
        <v>-62.5</v>
      </c>
      <c r="K12" s="63">
        <f t="shared" si="8"/>
        <v>82</v>
      </c>
      <c r="L12" s="62">
        <f t="shared" si="9"/>
        <v>-8.888888888888886</v>
      </c>
      <c r="M12" s="63">
        <f t="shared" si="10"/>
        <v>0</v>
      </c>
      <c r="N12" s="62" t="str">
        <f t="shared" si="11"/>
        <v>0.0</v>
      </c>
      <c r="O12" s="63">
        <f t="shared" si="12"/>
        <v>80</v>
      </c>
      <c r="P12" s="64">
        <f t="shared" si="13"/>
        <v>-11.111111111111114</v>
      </c>
      <c r="S12" s="65" t="s">
        <v>93</v>
      </c>
      <c r="T12" s="65" t="s">
        <v>96</v>
      </c>
      <c r="U12" s="65" t="s">
        <v>100</v>
      </c>
      <c r="V12" s="67">
        <v>1131</v>
      </c>
      <c r="W12" s="67">
        <v>600</v>
      </c>
      <c r="X12" s="67">
        <v>446</v>
      </c>
      <c r="Y12" s="67">
        <v>3</v>
      </c>
      <c r="Z12" s="67">
        <v>82</v>
      </c>
      <c r="AA12" s="67">
        <v>0</v>
      </c>
      <c r="AB12" s="67">
        <v>80</v>
      </c>
    </row>
    <row r="13" spans="2:28" ht="15.75" customHeight="1">
      <c r="B13" s="12" t="s">
        <v>17</v>
      </c>
      <c r="C13" s="61">
        <f t="shared" si="0"/>
        <v>1795</v>
      </c>
      <c r="D13" s="62">
        <f t="shared" si="1"/>
        <v>-8.836973082783146</v>
      </c>
      <c r="E13" s="63">
        <f t="shared" si="2"/>
        <v>767</v>
      </c>
      <c r="F13" s="62">
        <f t="shared" si="3"/>
        <v>-14.205816554809843</v>
      </c>
      <c r="G13" s="63">
        <f t="shared" si="4"/>
        <v>516</v>
      </c>
      <c r="H13" s="62">
        <f t="shared" si="5"/>
        <v>-43.17180616740088</v>
      </c>
      <c r="I13" s="63">
        <f t="shared" si="6"/>
        <v>3</v>
      </c>
      <c r="J13" s="62">
        <f t="shared" si="7"/>
        <v>200</v>
      </c>
      <c r="K13" s="63">
        <f t="shared" si="8"/>
        <v>509</v>
      </c>
      <c r="L13" s="62">
        <f t="shared" si="9"/>
        <v>206.6265060240964</v>
      </c>
      <c r="M13" s="63">
        <f t="shared" si="10"/>
        <v>281</v>
      </c>
      <c r="N13" s="62" t="str">
        <f t="shared" si="11"/>
        <v>     -   </v>
      </c>
      <c r="O13" s="63">
        <f t="shared" si="12"/>
        <v>228</v>
      </c>
      <c r="P13" s="64">
        <f t="shared" si="13"/>
        <v>37.349397590361434</v>
      </c>
      <c r="S13" s="65" t="s">
        <v>93</v>
      </c>
      <c r="T13" s="65" t="s">
        <v>96</v>
      </c>
      <c r="U13" s="65" t="s">
        <v>101</v>
      </c>
      <c r="V13" s="67">
        <v>1795</v>
      </c>
      <c r="W13" s="67">
        <v>767</v>
      </c>
      <c r="X13" s="67">
        <v>516</v>
      </c>
      <c r="Y13" s="67">
        <v>3</v>
      </c>
      <c r="Z13" s="67">
        <v>509</v>
      </c>
      <c r="AA13" s="67">
        <v>281</v>
      </c>
      <c r="AB13" s="67">
        <v>228</v>
      </c>
    </row>
    <row r="14" spans="2:28" ht="15.75" customHeight="1">
      <c r="B14" s="12" t="s">
        <v>18</v>
      </c>
      <c r="C14" s="61">
        <f t="shared" si="0"/>
        <v>1074</v>
      </c>
      <c r="D14" s="62">
        <f t="shared" si="1"/>
        <v>1.994301994301992</v>
      </c>
      <c r="E14" s="63">
        <f t="shared" si="2"/>
        <v>452</v>
      </c>
      <c r="F14" s="62">
        <f t="shared" si="3"/>
        <v>-18.55855855855856</v>
      </c>
      <c r="G14" s="63">
        <f t="shared" si="4"/>
        <v>352</v>
      </c>
      <c r="H14" s="62">
        <f t="shared" si="5"/>
        <v>-4.087193460490468</v>
      </c>
      <c r="I14" s="63">
        <f t="shared" si="6"/>
        <v>14</v>
      </c>
      <c r="J14" s="62">
        <f t="shared" si="7"/>
        <v>600</v>
      </c>
      <c r="K14" s="63">
        <f t="shared" si="8"/>
        <v>256</v>
      </c>
      <c r="L14" s="62">
        <f t="shared" si="9"/>
        <v>98.44961240310079</v>
      </c>
      <c r="M14" s="63">
        <f t="shared" si="10"/>
        <v>83</v>
      </c>
      <c r="N14" s="62" t="str">
        <f t="shared" si="11"/>
        <v>     -   </v>
      </c>
      <c r="O14" s="63">
        <f t="shared" si="12"/>
        <v>173</v>
      </c>
      <c r="P14" s="64">
        <f t="shared" si="13"/>
        <v>34.10852713178295</v>
      </c>
      <c r="S14" s="65" t="s">
        <v>93</v>
      </c>
      <c r="T14" s="65" t="s">
        <v>96</v>
      </c>
      <c r="U14" s="65" t="s">
        <v>102</v>
      </c>
      <c r="V14" s="67">
        <v>1074</v>
      </c>
      <c r="W14" s="67">
        <v>452</v>
      </c>
      <c r="X14" s="67">
        <v>352</v>
      </c>
      <c r="Y14" s="67">
        <v>14</v>
      </c>
      <c r="Z14" s="67">
        <v>256</v>
      </c>
      <c r="AA14" s="67">
        <v>83</v>
      </c>
      <c r="AB14" s="67">
        <v>173</v>
      </c>
    </row>
    <row r="15" spans="2:28" ht="15.75" customHeight="1">
      <c r="B15" s="12" t="s">
        <v>19</v>
      </c>
      <c r="C15" s="61">
        <f t="shared" si="0"/>
        <v>860</v>
      </c>
      <c r="D15" s="62">
        <f t="shared" si="1"/>
        <v>-23.893805309734518</v>
      </c>
      <c r="E15" s="63">
        <f t="shared" si="2"/>
        <v>472</v>
      </c>
      <c r="F15" s="62">
        <f t="shared" si="3"/>
        <v>-25.31645569620254</v>
      </c>
      <c r="G15" s="63">
        <f t="shared" si="4"/>
        <v>231</v>
      </c>
      <c r="H15" s="62">
        <f t="shared" si="5"/>
        <v>-33.04347826086956</v>
      </c>
      <c r="I15" s="63">
        <f t="shared" si="6"/>
        <v>0</v>
      </c>
      <c r="J15" s="62" t="str">
        <f t="shared" si="7"/>
        <v>0.0</v>
      </c>
      <c r="K15" s="63">
        <f t="shared" si="8"/>
        <v>157</v>
      </c>
      <c r="L15" s="62">
        <f t="shared" si="9"/>
        <v>2.614379084967311</v>
      </c>
      <c r="M15" s="63">
        <f t="shared" si="10"/>
        <v>0</v>
      </c>
      <c r="N15" s="62" t="str">
        <f t="shared" si="11"/>
        <v>0.0</v>
      </c>
      <c r="O15" s="63">
        <f t="shared" si="12"/>
        <v>157</v>
      </c>
      <c r="P15" s="64">
        <f t="shared" si="13"/>
        <v>2.614379084967311</v>
      </c>
      <c r="S15" s="65" t="s">
        <v>93</v>
      </c>
      <c r="T15" s="65" t="s">
        <v>96</v>
      </c>
      <c r="U15" s="65" t="s">
        <v>103</v>
      </c>
      <c r="V15" s="67">
        <v>860</v>
      </c>
      <c r="W15" s="67">
        <v>472</v>
      </c>
      <c r="X15" s="67">
        <v>231</v>
      </c>
      <c r="Y15" s="67">
        <v>0</v>
      </c>
      <c r="Z15" s="67">
        <v>157</v>
      </c>
      <c r="AA15" s="67">
        <v>0</v>
      </c>
      <c r="AB15" s="67">
        <v>157</v>
      </c>
    </row>
    <row r="16" spans="2:28" ht="15.75" customHeight="1">
      <c r="B16" s="12" t="s">
        <v>20</v>
      </c>
      <c r="C16" s="61">
        <f t="shared" si="0"/>
        <v>4494</v>
      </c>
      <c r="D16" s="62">
        <f t="shared" si="1"/>
        <v>-12.12358232303481</v>
      </c>
      <c r="E16" s="63">
        <f t="shared" si="2"/>
        <v>1325</v>
      </c>
      <c r="F16" s="62">
        <f t="shared" si="3"/>
        <v>-6.755805770584104</v>
      </c>
      <c r="G16" s="63">
        <f t="shared" si="4"/>
        <v>1677</v>
      </c>
      <c r="H16" s="62">
        <f t="shared" si="5"/>
        <v>-7.857142857142861</v>
      </c>
      <c r="I16" s="63">
        <f t="shared" si="6"/>
        <v>9</v>
      </c>
      <c r="J16" s="62">
        <f t="shared" si="7"/>
        <v>-18.181818181818173</v>
      </c>
      <c r="K16" s="63">
        <f t="shared" si="8"/>
        <v>1483</v>
      </c>
      <c r="L16" s="62">
        <f t="shared" si="9"/>
        <v>-20.35445757250268</v>
      </c>
      <c r="M16" s="63">
        <f t="shared" si="10"/>
        <v>409</v>
      </c>
      <c r="N16" s="62">
        <f t="shared" si="11"/>
        <v>-48.55345911949686</v>
      </c>
      <c r="O16" s="63">
        <f t="shared" si="12"/>
        <v>1074</v>
      </c>
      <c r="P16" s="64">
        <f t="shared" si="13"/>
        <v>0.6560449859418895</v>
      </c>
      <c r="S16" s="65" t="s">
        <v>93</v>
      </c>
      <c r="T16" s="65" t="s">
        <v>96</v>
      </c>
      <c r="U16" s="65" t="s">
        <v>104</v>
      </c>
      <c r="V16" s="67">
        <v>4494</v>
      </c>
      <c r="W16" s="67">
        <v>1325</v>
      </c>
      <c r="X16" s="67">
        <v>1677</v>
      </c>
      <c r="Y16" s="67">
        <v>9</v>
      </c>
      <c r="Z16" s="67">
        <v>1483</v>
      </c>
      <c r="AA16" s="67">
        <v>409</v>
      </c>
      <c r="AB16" s="67">
        <v>1074</v>
      </c>
    </row>
    <row r="17" spans="2:28" ht="15.75" customHeight="1">
      <c r="B17" s="12" t="s">
        <v>21</v>
      </c>
      <c r="C17" s="61">
        <f t="shared" si="0"/>
        <v>3509</v>
      </c>
      <c r="D17" s="62">
        <f t="shared" si="1"/>
        <v>-13.358024691358025</v>
      </c>
      <c r="E17" s="63">
        <f t="shared" si="2"/>
        <v>1008</v>
      </c>
      <c r="F17" s="62">
        <f t="shared" si="3"/>
        <v>-9.189189189189179</v>
      </c>
      <c r="G17" s="63">
        <f t="shared" si="4"/>
        <v>1312</v>
      </c>
      <c r="H17" s="62">
        <f t="shared" si="5"/>
        <v>14.086956521739125</v>
      </c>
      <c r="I17" s="63">
        <f t="shared" si="6"/>
        <v>2</v>
      </c>
      <c r="J17" s="62">
        <f t="shared" si="7"/>
        <v>-66.66666666666667</v>
      </c>
      <c r="K17" s="63">
        <f t="shared" si="8"/>
        <v>1187</v>
      </c>
      <c r="L17" s="62">
        <f t="shared" si="9"/>
        <v>-33.46412556053812</v>
      </c>
      <c r="M17" s="63">
        <f t="shared" si="10"/>
        <v>368</v>
      </c>
      <c r="N17" s="62">
        <f t="shared" si="11"/>
        <v>-62.17882836587872</v>
      </c>
      <c r="O17" s="63">
        <f t="shared" si="12"/>
        <v>808</v>
      </c>
      <c r="P17" s="64">
        <f t="shared" si="13"/>
        <v>0.8739076154806469</v>
      </c>
      <c r="S17" s="65" t="s">
        <v>93</v>
      </c>
      <c r="T17" s="65" t="s">
        <v>96</v>
      </c>
      <c r="U17" s="65" t="s">
        <v>105</v>
      </c>
      <c r="V17" s="67">
        <v>3509</v>
      </c>
      <c r="W17" s="67">
        <v>1008</v>
      </c>
      <c r="X17" s="67">
        <v>1312</v>
      </c>
      <c r="Y17" s="67">
        <v>2</v>
      </c>
      <c r="Z17" s="67">
        <v>1187</v>
      </c>
      <c r="AA17" s="67">
        <v>368</v>
      </c>
      <c r="AB17" s="67">
        <v>808</v>
      </c>
    </row>
    <row r="18" spans="2:28" ht="15.75" customHeight="1">
      <c r="B18" s="12" t="s">
        <v>22</v>
      </c>
      <c r="C18" s="61">
        <f t="shared" si="0"/>
        <v>12182</v>
      </c>
      <c r="D18" s="62">
        <f t="shared" si="1"/>
        <v>13.74416433239962</v>
      </c>
      <c r="E18" s="63">
        <f t="shared" si="2"/>
        <v>1246</v>
      </c>
      <c r="F18" s="62">
        <f t="shared" si="3"/>
        <v>-7.429420505200596</v>
      </c>
      <c r="G18" s="63">
        <f t="shared" si="4"/>
        <v>4436</v>
      </c>
      <c r="H18" s="62">
        <f t="shared" si="5"/>
        <v>-7.2936259143155695</v>
      </c>
      <c r="I18" s="63">
        <f t="shared" si="6"/>
        <v>42</v>
      </c>
      <c r="J18" s="62">
        <f t="shared" si="7"/>
        <v>-91.63346613545816</v>
      </c>
      <c r="K18" s="63">
        <f t="shared" si="8"/>
        <v>6458</v>
      </c>
      <c r="L18" s="62">
        <f t="shared" si="9"/>
        <v>58.40078489085113</v>
      </c>
      <c r="M18" s="63">
        <f t="shared" si="10"/>
        <v>5168</v>
      </c>
      <c r="N18" s="62">
        <f t="shared" si="11"/>
        <v>95.83175445244413</v>
      </c>
      <c r="O18" s="63">
        <f t="shared" si="12"/>
        <v>1253</v>
      </c>
      <c r="P18" s="64">
        <f t="shared" si="13"/>
        <v>-11.760563380281681</v>
      </c>
      <c r="S18" s="65" t="s">
        <v>93</v>
      </c>
      <c r="T18" s="65" t="s">
        <v>96</v>
      </c>
      <c r="U18" s="65" t="s">
        <v>106</v>
      </c>
      <c r="V18" s="67">
        <v>12182</v>
      </c>
      <c r="W18" s="67">
        <v>1246</v>
      </c>
      <c r="X18" s="67">
        <v>4436</v>
      </c>
      <c r="Y18" s="67">
        <v>42</v>
      </c>
      <c r="Z18" s="67">
        <v>6458</v>
      </c>
      <c r="AA18" s="67">
        <v>5168</v>
      </c>
      <c r="AB18" s="67">
        <v>1253</v>
      </c>
    </row>
    <row r="19" spans="2:28" ht="15.75" customHeight="1">
      <c r="B19" s="12" t="s">
        <v>23</v>
      </c>
      <c r="C19" s="61">
        <f t="shared" si="0"/>
        <v>6929</v>
      </c>
      <c r="D19" s="62">
        <f t="shared" si="1"/>
        <v>17.1824792829359</v>
      </c>
      <c r="E19" s="63">
        <f t="shared" si="2"/>
        <v>1247</v>
      </c>
      <c r="F19" s="62">
        <f t="shared" si="3"/>
        <v>-4.07692307692308</v>
      </c>
      <c r="G19" s="63">
        <f t="shared" si="4"/>
        <v>2898</v>
      </c>
      <c r="H19" s="62">
        <f t="shared" si="5"/>
        <v>49.922400413864466</v>
      </c>
      <c r="I19" s="63">
        <f t="shared" si="6"/>
        <v>4</v>
      </c>
      <c r="J19" s="62" t="str">
        <f t="shared" si="7"/>
        <v>     -   </v>
      </c>
      <c r="K19" s="63">
        <f t="shared" si="8"/>
        <v>2780</v>
      </c>
      <c r="L19" s="62">
        <f t="shared" si="9"/>
        <v>3.731343283582092</v>
      </c>
      <c r="M19" s="63">
        <f t="shared" si="10"/>
        <v>1379</v>
      </c>
      <c r="N19" s="62">
        <f t="shared" si="11"/>
        <v>8.668242710795894</v>
      </c>
      <c r="O19" s="63">
        <f t="shared" si="12"/>
        <v>1353</v>
      </c>
      <c r="P19" s="64">
        <f t="shared" si="13"/>
        <v>-3.149606299212607</v>
      </c>
      <c r="S19" s="65" t="s">
        <v>93</v>
      </c>
      <c r="T19" s="65" t="s">
        <v>96</v>
      </c>
      <c r="U19" s="65" t="s">
        <v>107</v>
      </c>
      <c r="V19" s="67">
        <v>6929</v>
      </c>
      <c r="W19" s="67">
        <v>1247</v>
      </c>
      <c r="X19" s="67">
        <v>2898</v>
      </c>
      <c r="Y19" s="67">
        <v>4</v>
      </c>
      <c r="Z19" s="67">
        <v>2780</v>
      </c>
      <c r="AA19" s="67">
        <v>1379</v>
      </c>
      <c r="AB19" s="67">
        <v>1353</v>
      </c>
    </row>
    <row r="20" spans="2:28" ht="15.75" customHeight="1">
      <c r="B20" s="12" t="s">
        <v>24</v>
      </c>
      <c r="C20" s="61">
        <f t="shared" si="0"/>
        <v>592</v>
      </c>
      <c r="D20" s="62">
        <f t="shared" si="1"/>
        <v>5.338078291814938</v>
      </c>
      <c r="E20" s="63">
        <f t="shared" si="2"/>
        <v>250</v>
      </c>
      <c r="F20" s="62">
        <f t="shared" si="3"/>
        <v>-19.614147909967855</v>
      </c>
      <c r="G20" s="63">
        <f t="shared" si="4"/>
        <v>265</v>
      </c>
      <c r="H20" s="62">
        <f t="shared" si="5"/>
        <v>25.59241706161137</v>
      </c>
      <c r="I20" s="63">
        <f t="shared" si="6"/>
        <v>8</v>
      </c>
      <c r="J20" s="62" t="str">
        <f t="shared" si="7"/>
        <v>     -   </v>
      </c>
      <c r="K20" s="63">
        <f t="shared" si="8"/>
        <v>69</v>
      </c>
      <c r="L20" s="62">
        <f t="shared" si="9"/>
        <v>72.5</v>
      </c>
      <c r="M20" s="63">
        <f t="shared" si="10"/>
        <v>0</v>
      </c>
      <c r="N20" s="62" t="str">
        <f t="shared" si="11"/>
        <v>0.0</v>
      </c>
      <c r="O20" s="63">
        <f t="shared" si="12"/>
        <v>69</v>
      </c>
      <c r="P20" s="64">
        <f t="shared" si="13"/>
        <v>72.5</v>
      </c>
      <c r="S20" s="65" t="s">
        <v>93</v>
      </c>
      <c r="T20" s="65" t="s">
        <v>96</v>
      </c>
      <c r="U20" s="65" t="s">
        <v>108</v>
      </c>
      <c r="V20" s="67">
        <v>592</v>
      </c>
      <c r="W20" s="67">
        <v>250</v>
      </c>
      <c r="X20" s="67">
        <v>265</v>
      </c>
      <c r="Y20" s="67">
        <v>8</v>
      </c>
      <c r="Z20" s="67">
        <v>69</v>
      </c>
      <c r="AA20" s="67">
        <v>0</v>
      </c>
      <c r="AB20" s="67">
        <v>69</v>
      </c>
    </row>
    <row r="21" spans="2:28" ht="15.75" customHeight="1">
      <c r="B21" s="12" t="s">
        <v>25</v>
      </c>
      <c r="C21" s="61">
        <f t="shared" si="0"/>
        <v>244</v>
      </c>
      <c r="D21" s="62">
        <f t="shared" si="1"/>
        <v>-26.283987915407863</v>
      </c>
      <c r="E21" s="63">
        <f t="shared" si="2"/>
        <v>155</v>
      </c>
      <c r="F21" s="62">
        <f t="shared" si="3"/>
        <v>-21.31979695431471</v>
      </c>
      <c r="G21" s="63">
        <f t="shared" si="4"/>
        <v>66</v>
      </c>
      <c r="H21" s="62">
        <f t="shared" si="5"/>
        <v>-40.54054054054054</v>
      </c>
      <c r="I21" s="63">
        <f t="shared" si="6"/>
        <v>0</v>
      </c>
      <c r="J21" s="62" t="str">
        <f t="shared" si="7"/>
        <v>0.0</v>
      </c>
      <c r="K21" s="63">
        <f t="shared" si="8"/>
        <v>23</v>
      </c>
      <c r="L21" s="62">
        <f t="shared" si="9"/>
        <v>0</v>
      </c>
      <c r="M21" s="63">
        <f t="shared" si="10"/>
        <v>0</v>
      </c>
      <c r="N21" s="62" t="str">
        <f t="shared" si="11"/>
        <v>0.0</v>
      </c>
      <c r="O21" s="63">
        <f t="shared" si="12"/>
        <v>23</v>
      </c>
      <c r="P21" s="64">
        <f t="shared" si="13"/>
        <v>0</v>
      </c>
      <c r="S21" s="65" t="s">
        <v>93</v>
      </c>
      <c r="T21" s="65" t="s">
        <v>96</v>
      </c>
      <c r="U21" s="65" t="s">
        <v>109</v>
      </c>
      <c r="V21" s="67">
        <v>244</v>
      </c>
      <c r="W21" s="67">
        <v>155</v>
      </c>
      <c r="X21" s="67">
        <v>66</v>
      </c>
      <c r="Y21" s="67">
        <v>0</v>
      </c>
      <c r="Z21" s="67">
        <v>23</v>
      </c>
      <c r="AA21" s="67">
        <v>0</v>
      </c>
      <c r="AB21" s="67">
        <v>23</v>
      </c>
    </row>
    <row r="22" spans="2:28" ht="15.75" customHeight="1">
      <c r="B22" s="12" t="s">
        <v>26</v>
      </c>
      <c r="C22" s="61">
        <f t="shared" si="0"/>
        <v>589</v>
      </c>
      <c r="D22" s="62">
        <f t="shared" si="1"/>
        <v>57.9088471849866</v>
      </c>
      <c r="E22" s="63">
        <f t="shared" si="2"/>
        <v>264</v>
      </c>
      <c r="F22" s="62">
        <f t="shared" si="3"/>
        <v>20</v>
      </c>
      <c r="G22" s="63">
        <f t="shared" si="4"/>
        <v>144</v>
      </c>
      <c r="H22" s="62">
        <f t="shared" si="5"/>
        <v>32.110091743119284</v>
      </c>
      <c r="I22" s="63">
        <f t="shared" si="6"/>
        <v>1</v>
      </c>
      <c r="J22" s="62" t="str">
        <f t="shared" si="7"/>
        <v>     -   </v>
      </c>
      <c r="K22" s="63">
        <f t="shared" si="8"/>
        <v>180</v>
      </c>
      <c r="L22" s="62">
        <f t="shared" si="9"/>
        <v>309.09090909090907</v>
      </c>
      <c r="M22" s="63">
        <f t="shared" si="10"/>
        <v>97</v>
      </c>
      <c r="N22" s="62" t="str">
        <f t="shared" si="11"/>
        <v>     -   </v>
      </c>
      <c r="O22" s="63">
        <f t="shared" si="12"/>
        <v>83</v>
      </c>
      <c r="P22" s="64">
        <f t="shared" si="13"/>
        <v>88.63636363636365</v>
      </c>
      <c r="S22" s="65" t="s">
        <v>93</v>
      </c>
      <c r="T22" s="65" t="s">
        <v>96</v>
      </c>
      <c r="U22" s="65" t="s">
        <v>110</v>
      </c>
      <c r="V22" s="67">
        <v>589</v>
      </c>
      <c r="W22" s="67">
        <v>264</v>
      </c>
      <c r="X22" s="67">
        <v>144</v>
      </c>
      <c r="Y22" s="67">
        <v>1</v>
      </c>
      <c r="Z22" s="67">
        <v>180</v>
      </c>
      <c r="AA22" s="67">
        <v>97</v>
      </c>
      <c r="AB22" s="67">
        <v>83</v>
      </c>
    </row>
    <row r="23" spans="2:28" ht="15.75" customHeight="1">
      <c r="B23" s="12" t="s">
        <v>27</v>
      </c>
      <c r="C23" s="61">
        <f t="shared" si="0"/>
        <v>206</v>
      </c>
      <c r="D23" s="62">
        <f t="shared" si="1"/>
        <v>-12.340425531914889</v>
      </c>
      <c r="E23" s="63">
        <f t="shared" si="2"/>
        <v>153</v>
      </c>
      <c r="F23" s="62">
        <f t="shared" si="3"/>
        <v>-2.5477707006369457</v>
      </c>
      <c r="G23" s="63">
        <f t="shared" si="4"/>
        <v>28</v>
      </c>
      <c r="H23" s="62">
        <f t="shared" si="5"/>
        <v>-54.09836065573771</v>
      </c>
      <c r="I23" s="63">
        <f t="shared" si="6"/>
        <v>0</v>
      </c>
      <c r="J23" s="62" t="str">
        <f t="shared" si="7"/>
        <v>0.0</v>
      </c>
      <c r="K23" s="63">
        <f t="shared" si="8"/>
        <v>25</v>
      </c>
      <c r="L23" s="62">
        <f t="shared" si="9"/>
        <v>47.05882352941177</v>
      </c>
      <c r="M23" s="63">
        <f t="shared" si="10"/>
        <v>0</v>
      </c>
      <c r="N23" s="62" t="str">
        <f t="shared" si="11"/>
        <v>0.0</v>
      </c>
      <c r="O23" s="63">
        <f t="shared" si="12"/>
        <v>25</v>
      </c>
      <c r="P23" s="64">
        <f t="shared" si="13"/>
        <v>47.05882352941177</v>
      </c>
      <c r="S23" s="65" t="s">
        <v>93</v>
      </c>
      <c r="T23" s="65" t="s">
        <v>96</v>
      </c>
      <c r="U23" s="65" t="s">
        <v>111</v>
      </c>
      <c r="V23" s="67">
        <v>206</v>
      </c>
      <c r="W23" s="67">
        <v>153</v>
      </c>
      <c r="X23" s="67">
        <v>28</v>
      </c>
      <c r="Y23" s="67">
        <v>0</v>
      </c>
      <c r="Z23" s="67">
        <v>25</v>
      </c>
      <c r="AA23" s="67">
        <v>0</v>
      </c>
      <c r="AB23" s="67">
        <v>25</v>
      </c>
    </row>
    <row r="24" spans="2:28" ht="15.75" customHeight="1">
      <c r="B24" s="12" t="s">
        <v>28</v>
      </c>
      <c r="C24" s="61">
        <f t="shared" si="0"/>
        <v>380</v>
      </c>
      <c r="D24" s="62">
        <f t="shared" si="1"/>
        <v>33.333333333333314</v>
      </c>
      <c r="E24" s="63">
        <f t="shared" si="2"/>
        <v>232</v>
      </c>
      <c r="F24" s="62">
        <f t="shared" si="3"/>
        <v>5.454545454545439</v>
      </c>
      <c r="G24" s="63">
        <f t="shared" si="4"/>
        <v>130</v>
      </c>
      <c r="H24" s="62">
        <f t="shared" si="5"/>
        <v>182.60869565217394</v>
      </c>
      <c r="I24" s="63">
        <f t="shared" si="6"/>
        <v>0</v>
      </c>
      <c r="J24" s="62" t="str">
        <f t="shared" si="7"/>
        <v>0.0</v>
      </c>
      <c r="K24" s="63">
        <f t="shared" si="8"/>
        <v>18</v>
      </c>
      <c r="L24" s="62">
        <f t="shared" si="9"/>
        <v>-5.26315789473685</v>
      </c>
      <c r="M24" s="63">
        <f t="shared" si="10"/>
        <v>0</v>
      </c>
      <c r="N24" s="62" t="str">
        <f t="shared" si="11"/>
        <v>0.0</v>
      </c>
      <c r="O24" s="63">
        <f t="shared" si="12"/>
        <v>18</v>
      </c>
      <c r="P24" s="64">
        <f t="shared" si="13"/>
        <v>-5.26315789473685</v>
      </c>
      <c r="S24" s="65" t="s">
        <v>93</v>
      </c>
      <c r="T24" s="65" t="s">
        <v>96</v>
      </c>
      <c r="U24" s="65" t="s">
        <v>112</v>
      </c>
      <c r="V24" s="67">
        <v>380</v>
      </c>
      <c r="W24" s="67">
        <v>232</v>
      </c>
      <c r="X24" s="67">
        <v>130</v>
      </c>
      <c r="Y24" s="67">
        <v>0</v>
      </c>
      <c r="Z24" s="67">
        <v>18</v>
      </c>
      <c r="AA24" s="67">
        <v>0</v>
      </c>
      <c r="AB24" s="67">
        <v>18</v>
      </c>
    </row>
    <row r="25" spans="2:28" ht="15.75" customHeight="1">
      <c r="B25" s="12" t="s">
        <v>29</v>
      </c>
      <c r="C25" s="61">
        <f t="shared" si="0"/>
        <v>633</v>
      </c>
      <c r="D25" s="62">
        <f t="shared" si="1"/>
        <v>-16.92913385826772</v>
      </c>
      <c r="E25" s="63">
        <f t="shared" si="2"/>
        <v>395</v>
      </c>
      <c r="F25" s="62">
        <f t="shared" si="3"/>
        <v>-12.41685144124169</v>
      </c>
      <c r="G25" s="63">
        <f t="shared" si="4"/>
        <v>174</v>
      </c>
      <c r="H25" s="62">
        <f t="shared" si="5"/>
        <v>-27.196652719665266</v>
      </c>
      <c r="I25" s="63">
        <f t="shared" si="6"/>
        <v>1</v>
      </c>
      <c r="J25" s="62">
        <f t="shared" si="7"/>
        <v>-75</v>
      </c>
      <c r="K25" s="63">
        <f t="shared" si="8"/>
        <v>63</v>
      </c>
      <c r="L25" s="62">
        <f t="shared" si="9"/>
        <v>-7.35294117647058</v>
      </c>
      <c r="M25" s="63">
        <f t="shared" si="10"/>
        <v>0</v>
      </c>
      <c r="N25" s="62" t="str">
        <f t="shared" si="11"/>
        <v>0.0</v>
      </c>
      <c r="O25" s="63">
        <f t="shared" si="12"/>
        <v>63</v>
      </c>
      <c r="P25" s="64">
        <f t="shared" si="13"/>
        <v>-7.35294117647058</v>
      </c>
      <c r="S25" s="65" t="s">
        <v>93</v>
      </c>
      <c r="T25" s="65" t="s">
        <v>96</v>
      </c>
      <c r="U25" s="65" t="s">
        <v>113</v>
      </c>
      <c r="V25" s="67">
        <v>633</v>
      </c>
      <c r="W25" s="67">
        <v>395</v>
      </c>
      <c r="X25" s="67">
        <v>174</v>
      </c>
      <c r="Y25" s="67">
        <v>1</v>
      </c>
      <c r="Z25" s="67">
        <v>63</v>
      </c>
      <c r="AA25" s="67">
        <v>0</v>
      </c>
      <c r="AB25" s="67">
        <v>63</v>
      </c>
    </row>
    <row r="26" spans="2:28" ht="15.75" customHeight="1">
      <c r="B26" s="12" t="s">
        <v>30</v>
      </c>
      <c r="C26" s="61">
        <f t="shared" si="0"/>
        <v>758</v>
      </c>
      <c r="D26" s="62">
        <f t="shared" si="1"/>
        <v>-3.8071065989847597</v>
      </c>
      <c r="E26" s="63">
        <f t="shared" si="2"/>
        <v>452</v>
      </c>
      <c r="F26" s="62">
        <f t="shared" si="3"/>
        <v>-12.909441233140655</v>
      </c>
      <c r="G26" s="63">
        <f t="shared" si="4"/>
        <v>164</v>
      </c>
      <c r="H26" s="62">
        <f t="shared" si="5"/>
        <v>10.810810810810807</v>
      </c>
      <c r="I26" s="63">
        <f t="shared" si="6"/>
        <v>1</v>
      </c>
      <c r="J26" s="62">
        <f t="shared" si="7"/>
        <v>-80</v>
      </c>
      <c r="K26" s="63">
        <f t="shared" si="8"/>
        <v>141</v>
      </c>
      <c r="L26" s="62">
        <f t="shared" si="9"/>
        <v>21.551724137931032</v>
      </c>
      <c r="M26" s="63">
        <f t="shared" si="10"/>
        <v>0</v>
      </c>
      <c r="N26" s="62" t="str">
        <f t="shared" si="11"/>
        <v>0.0</v>
      </c>
      <c r="O26" s="63">
        <f t="shared" si="12"/>
        <v>141</v>
      </c>
      <c r="P26" s="64">
        <f t="shared" si="13"/>
        <v>21.551724137931032</v>
      </c>
      <c r="S26" s="65" t="s">
        <v>93</v>
      </c>
      <c r="T26" s="65" t="s">
        <v>96</v>
      </c>
      <c r="U26" s="65" t="s">
        <v>114</v>
      </c>
      <c r="V26" s="67">
        <v>758</v>
      </c>
      <c r="W26" s="67">
        <v>452</v>
      </c>
      <c r="X26" s="67">
        <v>164</v>
      </c>
      <c r="Y26" s="67">
        <v>1</v>
      </c>
      <c r="Z26" s="67">
        <v>141</v>
      </c>
      <c r="AA26" s="67">
        <v>0</v>
      </c>
      <c r="AB26" s="67">
        <v>141</v>
      </c>
    </row>
    <row r="27" spans="2:28" ht="15.75" customHeight="1">
      <c r="B27" s="12" t="s">
        <v>31</v>
      </c>
      <c r="C27" s="61">
        <f t="shared" si="0"/>
        <v>1771</v>
      </c>
      <c r="D27" s="62">
        <f t="shared" si="1"/>
        <v>-15.98671726755218</v>
      </c>
      <c r="E27" s="63">
        <f t="shared" si="2"/>
        <v>959</v>
      </c>
      <c r="F27" s="62">
        <f t="shared" si="3"/>
        <v>-11.694290976058923</v>
      </c>
      <c r="G27" s="63">
        <f t="shared" si="4"/>
        <v>515</v>
      </c>
      <c r="H27" s="62">
        <f t="shared" si="5"/>
        <v>-40.59976931949251</v>
      </c>
      <c r="I27" s="63">
        <f t="shared" si="6"/>
        <v>5</v>
      </c>
      <c r="J27" s="62">
        <f t="shared" si="7"/>
        <v>-16.666666666666657</v>
      </c>
      <c r="K27" s="63">
        <f t="shared" si="8"/>
        <v>292</v>
      </c>
      <c r="L27" s="62">
        <f t="shared" si="9"/>
        <v>95.97315436241612</v>
      </c>
      <c r="M27" s="63">
        <f t="shared" si="10"/>
        <v>88</v>
      </c>
      <c r="N27" s="62" t="str">
        <f t="shared" si="11"/>
        <v>     -   </v>
      </c>
      <c r="O27" s="63">
        <f t="shared" si="12"/>
        <v>204</v>
      </c>
      <c r="P27" s="64">
        <f t="shared" si="13"/>
        <v>36.912751677852356</v>
      </c>
      <c r="S27" s="65" t="s">
        <v>93</v>
      </c>
      <c r="T27" s="65" t="s">
        <v>96</v>
      </c>
      <c r="U27" s="65" t="s">
        <v>115</v>
      </c>
      <c r="V27" s="67">
        <v>1771</v>
      </c>
      <c r="W27" s="67">
        <v>959</v>
      </c>
      <c r="X27" s="67">
        <v>515</v>
      </c>
      <c r="Y27" s="67">
        <v>5</v>
      </c>
      <c r="Z27" s="67">
        <v>292</v>
      </c>
      <c r="AA27" s="67">
        <v>88</v>
      </c>
      <c r="AB27" s="67">
        <v>204</v>
      </c>
    </row>
    <row r="28" spans="2:28" ht="15.75" customHeight="1">
      <c r="B28" s="12" t="s">
        <v>32</v>
      </c>
      <c r="C28" s="61">
        <f t="shared" si="0"/>
        <v>4365</v>
      </c>
      <c r="D28" s="62">
        <f t="shared" si="1"/>
        <v>-6.1290322580645125</v>
      </c>
      <c r="E28" s="63">
        <f t="shared" si="2"/>
        <v>1529</v>
      </c>
      <c r="F28" s="62">
        <f t="shared" si="3"/>
        <v>-10.269953051643185</v>
      </c>
      <c r="G28" s="63">
        <f t="shared" si="4"/>
        <v>1567</v>
      </c>
      <c r="H28" s="62">
        <f t="shared" si="5"/>
        <v>-13.758943313153551</v>
      </c>
      <c r="I28" s="63">
        <f t="shared" si="6"/>
        <v>200</v>
      </c>
      <c r="J28" s="62">
        <f t="shared" si="7"/>
        <v>1718.1818181818182</v>
      </c>
      <c r="K28" s="63">
        <f t="shared" si="8"/>
        <v>1069</v>
      </c>
      <c r="L28" s="62">
        <f t="shared" si="9"/>
        <v>-4.3828264758497255</v>
      </c>
      <c r="M28" s="63">
        <f t="shared" si="10"/>
        <v>389</v>
      </c>
      <c r="N28" s="62">
        <f t="shared" si="11"/>
        <v>31.418918918918934</v>
      </c>
      <c r="O28" s="63">
        <f t="shared" si="12"/>
        <v>680</v>
      </c>
      <c r="P28" s="64">
        <f t="shared" si="13"/>
        <v>-17.2749391727494</v>
      </c>
      <c r="S28" s="65" t="s">
        <v>93</v>
      </c>
      <c r="T28" s="65" t="s">
        <v>96</v>
      </c>
      <c r="U28" s="65" t="s">
        <v>116</v>
      </c>
      <c r="V28" s="67">
        <v>4365</v>
      </c>
      <c r="W28" s="67">
        <v>1529</v>
      </c>
      <c r="X28" s="67">
        <v>1567</v>
      </c>
      <c r="Y28" s="67">
        <v>200</v>
      </c>
      <c r="Z28" s="67">
        <v>1069</v>
      </c>
      <c r="AA28" s="67">
        <v>389</v>
      </c>
      <c r="AB28" s="67">
        <v>680</v>
      </c>
    </row>
    <row r="29" spans="2:28" ht="15.75" customHeight="1">
      <c r="B29" s="12" t="s">
        <v>33</v>
      </c>
      <c r="C29" s="61">
        <f t="shared" si="0"/>
        <v>757</v>
      </c>
      <c r="D29" s="62">
        <f t="shared" si="1"/>
        <v>-5.962732919254648</v>
      </c>
      <c r="E29" s="63">
        <f t="shared" si="2"/>
        <v>491</v>
      </c>
      <c r="F29" s="62">
        <f t="shared" si="3"/>
        <v>6.971677559912862</v>
      </c>
      <c r="G29" s="63">
        <f t="shared" si="4"/>
        <v>167</v>
      </c>
      <c r="H29" s="62">
        <f t="shared" si="5"/>
        <v>-40.14336917562724</v>
      </c>
      <c r="I29" s="63">
        <f t="shared" si="6"/>
        <v>1</v>
      </c>
      <c r="J29" s="62" t="str">
        <f t="shared" si="7"/>
        <v>     -   </v>
      </c>
      <c r="K29" s="63">
        <f t="shared" si="8"/>
        <v>98</v>
      </c>
      <c r="L29" s="62">
        <f t="shared" si="9"/>
        <v>46.26865671641792</v>
      </c>
      <c r="M29" s="63">
        <f t="shared" si="10"/>
        <v>0</v>
      </c>
      <c r="N29" s="62" t="str">
        <f t="shared" si="11"/>
        <v>0.0</v>
      </c>
      <c r="O29" s="63">
        <f t="shared" si="12"/>
        <v>98</v>
      </c>
      <c r="P29" s="64">
        <f t="shared" si="13"/>
        <v>46.26865671641792</v>
      </c>
      <c r="S29" s="65" t="s">
        <v>93</v>
      </c>
      <c r="T29" s="65" t="s">
        <v>96</v>
      </c>
      <c r="U29" s="65" t="s">
        <v>117</v>
      </c>
      <c r="V29" s="67">
        <v>757</v>
      </c>
      <c r="W29" s="67">
        <v>491</v>
      </c>
      <c r="X29" s="67">
        <v>167</v>
      </c>
      <c r="Y29" s="67">
        <v>1</v>
      </c>
      <c r="Z29" s="67">
        <v>98</v>
      </c>
      <c r="AA29" s="67">
        <v>0</v>
      </c>
      <c r="AB29" s="67">
        <v>98</v>
      </c>
    </row>
    <row r="30" spans="2:28" ht="15.75" customHeight="1">
      <c r="B30" s="12" t="s">
        <v>34</v>
      </c>
      <c r="C30" s="61">
        <f t="shared" si="0"/>
        <v>485</v>
      </c>
      <c r="D30" s="62">
        <f t="shared" si="1"/>
        <v>-27.611940298507463</v>
      </c>
      <c r="E30" s="63">
        <f t="shared" si="2"/>
        <v>268</v>
      </c>
      <c r="F30" s="62">
        <f t="shared" si="3"/>
        <v>-29.1005291005291</v>
      </c>
      <c r="G30" s="63">
        <f t="shared" si="4"/>
        <v>156</v>
      </c>
      <c r="H30" s="62">
        <f t="shared" si="5"/>
        <v>-21.608040201005025</v>
      </c>
      <c r="I30" s="63">
        <f t="shared" si="6"/>
        <v>1</v>
      </c>
      <c r="J30" s="62" t="str">
        <f t="shared" si="7"/>
        <v>     -   </v>
      </c>
      <c r="K30" s="63">
        <f t="shared" si="8"/>
        <v>60</v>
      </c>
      <c r="L30" s="62">
        <f t="shared" si="9"/>
        <v>-35.483870967741936</v>
      </c>
      <c r="M30" s="63">
        <f t="shared" si="10"/>
        <v>0</v>
      </c>
      <c r="N30" s="62" t="str">
        <f t="shared" si="11"/>
        <v>0.0</v>
      </c>
      <c r="O30" s="63">
        <f t="shared" si="12"/>
        <v>60</v>
      </c>
      <c r="P30" s="64">
        <f t="shared" si="13"/>
        <v>-35.483870967741936</v>
      </c>
      <c r="S30" s="65" t="s">
        <v>93</v>
      </c>
      <c r="T30" s="65" t="s">
        <v>96</v>
      </c>
      <c r="U30" s="65" t="s">
        <v>118</v>
      </c>
      <c r="V30" s="67">
        <v>485</v>
      </c>
      <c r="W30" s="67">
        <v>268</v>
      </c>
      <c r="X30" s="67">
        <v>156</v>
      </c>
      <c r="Y30" s="67">
        <v>1</v>
      </c>
      <c r="Z30" s="67">
        <v>60</v>
      </c>
      <c r="AA30" s="67">
        <v>0</v>
      </c>
      <c r="AB30" s="67">
        <v>60</v>
      </c>
    </row>
    <row r="31" spans="2:28" ht="15.75" customHeight="1">
      <c r="B31" s="12" t="s">
        <v>35</v>
      </c>
      <c r="C31" s="61">
        <f t="shared" si="0"/>
        <v>1384</v>
      </c>
      <c r="D31" s="62">
        <f t="shared" si="1"/>
        <v>1.0218978102189737</v>
      </c>
      <c r="E31" s="63">
        <f t="shared" si="2"/>
        <v>338</v>
      </c>
      <c r="F31" s="62">
        <f t="shared" si="3"/>
        <v>-5.8495821727019575</v>
      </c>
      <c r="G31" s="63">
        <f t="shared" si="4"/>
        <v>337</v>
      </c>
      <c r="H31" s="62">
        <f t="shared" si="5"/>
        <v>-30.227743271221527</v>
      </c>
      <c r="I31" s="63">
        <f t="shared" si="6"/>
        <v>0</v>
      </c>
      <c r="J31" s="62" t="str">
        <f t="shared" si="7"/>
        <v>  -100.0</v>
      </c>
      <c r="K31" s="63">
        <f t="shared" si="8"/>
        <v>709</v>
      </c>
      <c r="L31" s="62">
        <f t="shared" si="9"/>
        <v>34.79087452471484</v>
      </c>
      <c r="M31" s="63">
        <f t="shared" si="10"/>
        <v>511</v>
      </c>
      <c r="N31" s="62">
        <f t="shared" si="11"/>
        <v>78.04878048780489</v>
      </c>
      <c r="O31" s="63">
        <f t="shared" si="12"/>
        <v>198</v>
      </c>
      <c r="P31" s="64">
        <f t="shared" si="13"/>
        <v>-17.154811715481173</v>
      </c>
      <c r="S31" s="65" t="s">
        <v>93</v>
      </c>
      <c r="T31" s="65" t="s">
        <v>96</v>
      </c>
      <c r="U31" s="65" t="s">
        <v>119</v>
      </c>
      <c r="V31" s="67">
        <v>1384</v>
      </c>
      <c r="W31" s="67">
        <v>338</v>
      </c>
      <c r="X31" s="67">
        <v>337</v>
      </c>
      <c r="Y31" s="67">
        <v>0</v>
      </c>
      <c r="Z31" s="67">
        <v>709</v>
      </c>
      <c r="AA31" s="67">
        <v>511</v>
      </c>
      <c r="AB31" s="67">
        <v>198</v>
      </c>
    </row>
    <row r="32" spans="2:28" ht="15.75" customHeight="1">
      <c r="B32" s="12" t="s">
        <v>36</v>
      </c>
      <c r="C32" s="61">
        <f t="shared" si="0"/>
        <v>3961</v>
      </c>
      <c r="D32" s="62">
        <f t="shared" si="1"/>
        <v>0.9171974522292885</v>
      </c>
      <c r="E32" s="63">
        <f t="shared" si="2"/>
        <v>729</v>
      </c>
      <c r="F32" s="62">
        <f t="shared" si="3"/>
        <v>0.2751031636863672</v>
      </c>
      <c r="G32" s="63">
        <f t="shared" si="4"/>
        <v>1661</v>
      </c>
      <c r="H32" s="62">
        <f t="shared" si="5"/>
        <v>-7.1029082774049215</v>
      </c>
      <c r="I32" s="63">
        <f t="shared" si="6"/>
        <v>39</v>
      </c>
      <c r="J32" s="62">
        <f t="shared" si="7"/>
        <v>680</v>
      </c>
      <c r="K32" s="63">
        <f t="shared" si="8"/>
        <v>1532</v>
      </c>
      <c r="L32" s="62">
        <f t="shared" si="9"/>
        <v>9.039145907473298</v>
      </c>
      <c r="M32" s="63">
        <f t="shared" si="10"/>
        <v>745</v>
      </c>
      <c r="N32" s="62">
        <f t="shared" si="11"/>
        <v>-6.0529634300126105</v>
      </c>
      <c r="O32" s="63">
        <f t="shared" si="12"/>
        <v>787</v>
      </c>
      <c r="P32" s="64">
        <f t="shared" si="13"/>
        <v>28.805237315875615</v>
      </c>
      <c r="S32" s="65" t="s">
        <v>93</v>
      </c>
      <c r="T32" s="65" t="s">
        <v>96</v>
      </c>
      <c r="U32" s="65" t="s">
        <v>120</v>
      </c>
      <c r="V32" s="67">
        <v>3961</v>
      </c>
      <c r="W32" s="67">
        <v>729</v>
      </c>
      <c r="X32" s="67">
        <v>1661</v>
      </c>
      <c r="Y32" s="67">
        <v>39</v>
      </c>
      <c r="Z32" s="67">
        <v>1532</v>
      </c>
      <c r="AA32" s="67">
        <v>745</v>
      </c>
      <c r="AB32" s="67">
        <v>787</v>
      </c>
    </row>
    <row r="33" spans="2:28" ht="15.75" customHeight="1">
      <c r="B33" s="12" t="s">
        <v>37</v>
      </c>
      <c r="C33" s="61">
        <f t="shared" si="0"/>
        <v>2308</v>
      </c>
      <c r="D33" s="62">
        <f t="shared" si="1"/>
        <v>-17.24632484761564</v>
      </c>
      <c r="E33" s="63">
        <f t="shared" si="2"/>
        <v>753</v>
      </c>
      <c r="F33" s="62">
        <f t="shared" si="3"/>
        <v>-5.283018867924525</v>
      </c>
      <c r="G33" s="63">
        <f t="shared" si="4"/>
        <v>704</v>
      </c>
      <c r="H33" s="62">
        <f t="shared" si="5"/>
        <v>-32.046332046332054</v>
      </c>
      <c r="I33" s="63">
        <f t="shared" si="6"/>
        <v>61</v>
      </c>
      <c r="J33" s="62">
        <f t="shared" si="7"/>
        <v>662.5</v>
      </c>
      <c r="K33" s="63">
        <f t="shared" si="8"/>
        <v>790</v>
      </c>
      <c r="L33" s="62">
        <f t="shared" si="9"/>
        <v>-16.84210526315789</v>
      </c>
      <c r="M33" s="63">
        <f t="shared" si="10"/>
        <v>345</v>
      </c>
      <c r="N33" s="62">
        <f t="shared" si="11"/>
        <v>-20.506912442396313</v>
      </c>
      <c r="O33" s="63">
        <f t="shared" si="12"/>
        <v>427</v>
      </c>
      <c r="P33" s="64">
        <f t="shared" si="13"/>
        <v>-17.248062015503876</v>
      </c>
      <c r="S33" s="65" t="s">
        <v>93</v>
      </c>
      <c r="T33" s="65" t="s">
        <v>96</v>
      </c>
      <c r="U33" s="65" t="s">
        <v>121</v>
      </c>
      <c r="V33" s="67">
        <v>2308</v>
      </c>
      <c r="W33" s="67">
        <v>753</v>
      </c>
      <c r="X33" s="67">
        <v>704</v>
      </c>
      <c r="Y33" s="67">
        <v>61</v>
      </c>
      <c r="Z33" s="67">
        <v>790</v>
      </c>
      <c r="AA33" s="67">
        <v>345</v>
      </c>
      <c r="AB33" s="67">
        <v>427</v>
      </c>
    </row>
    <row r="34" spans="2:28" ht="15.75" customHeight="1">
      <c r="B34" s="12" t="s">
        <v>38</v>
      </c>
      <c r="C34" s="61">
        <f t="shared" si="0"/>
        <v>452</v>
      </c>
      <c r="D34" s="62">
        <f t="shared" si="1"/>
        <v>-1.5250544662309409</v>
      </c>
      <c r="E34" s="63">
        <f t="shared" si="2"/>
        <v>201</v>
      </c>
      <c r="F34" s="62">
        <f t="shared" si="3"/>
        <v>-4.739336492890999</v>
      </c>
      <c r="G34" s="63">
        <f t="shared" si="4"/>
        <v>139</v>
      </c>
      <c r="H34" s="62">
        <f t="shared" si="5"/>
        <v>-12.578616352201252</v>
      </c>
      <c r="I34" s="63">
        <f t="shared" si="6"/>
        <v>0</v>
      </c>
      <c r="J34" s="62" t="str">
        <f t="shared" si="7"/>
        <v>0.0</v>
      </c>
      <c r="K34" s="63">
        <f t="shared" si="8"/>
        <v>112</v>
      </c>
      <c r="L34" s="62">
        <f t="shared" si="9"/>
        <v>25.842696629213478</v>
      </c>
      <c r="M34" s="63">
        <f t="shared" si="10"/>
        <v>0</v>
      </c>
      <c r="N34" s="62" t="str">
        <f t="shared" si="11"/>
        <v>0.0</v>
      </c>
      <c r="O34" s="63">
        <f t="shared" si="12"/>
        <v>112</v>
      </c>
      <c r="P34" s="64">
        <f t="shared" si="13"/>
        <v>25.842696629213478</v>
      </c>
      <c r="S34" s="65" t="s">
        <v>93</v>
      </c>
      <c r="T34" s="65" t="s">
        <v>96</v>
      </c>
      <c r="U34" s="65" t="s">
        <v>122</v>
      </c>
      <c r="V34" s="67">
        <v>452</v>
      </c>
      <c r="W34" s="67">
        <v>201</v>
      </c>
      <c r="X34" s="67">
        <v>139</v>
      </c>
      <c r="Y34" s="67">
        <v>0</v>
      </c>
      <c r="Z34" s="67">
        <v>112</v>
      </c>
      <c r="AA34" s="67">
        <v>0</v>
      </c>
      <c r="AB34" s="67">
        <v>112</v>
      </c>
    </row>
    <row r="35" spans="2:28" ht="15.75" customHeight="1">
      <c r="B35" s="12" t="s">
        <v>39</v>
      </c>
      <c r="C35" s="61">
        <f t="shared" si="0"/>
        <v>412</v>
      </c>
      <c r="D35" s="62">
        <f t="shared" si="1"/>
        <v>8.707124010554097</v>
      </c>
      <c r="E35" s="63">
        <f t="shared" si="2"/>
        <v>188</v>
      </c>
      <c r="F35" s="62">
        <f t="shared" si="3"/>
        <v>-22.31404958677686</v>
      </c>
      <c r="G35" s="63">
        <f t="shared" si="4"/>
        <v>45</v>
      </c>
      <c r="H35" s="62">
        <f t="shared" si="5"/>
        <v>-49.43820224719101</v>
      </c>
      <c r="I35" s="63">
        <f t="shared" si="6"/>
        <v>143</v>
      </c>
      <c r="J35" s="62" t="str">
        <f t="shared" si="7"/>
        <v>     -   </v>
      </c>
      <c r="K35" s="63">
        <f t="shared" si="8"/>
        <v>36</v>
      </c>
      <c r="L35" s="62">
        <f t="shared" si="9"/>
        <v>-25</v>
      </c>
      <c r="M35" s="63">
        <f t="shared" si="10"/>
        <v>0</v>
      </c>
      <c r="N35" s="62" t="str">
        <f t="shared" si="11"/>
        <v>0.0</v>
      </c>
      <c r="O35" s="63">
        <f t="shared" si="12"/>
        <v>36</v>
      </c>
      <c r="P35" s="64">
        <f t="shared" si="13"/>
        <v>-25</v>
      </c>
      <c r="S35" s="65" t="s">
        <v>93</v>
      </c>
      <c r="T35" s="65" t="s">
        <v>96</v>
      </c>
      <c r="U35" s="65" t="s">
        <v>123</v>
      </c>
      <c r="V35" s="67">
        <v>412</v>
      </c>
      <c r="W35" s="67">
        <v>188</v>
      </c>
      <c r="X35" s="67">
        <v>45</v>
      </c>
      <c r="Y35" s="67">
        <v>143</v>
      </c>
      <c r="Z35" s="67">
        <v>36</v>
      </c>
      <c r="AA35" s="67">
        <v>0</v>
      </c>
      <c r="AB35" s="67">
        <v>36</v>
      </c>
    </row>
    <row r="36" spans="2:28" ht="15.75" customHeight="1">
      <c r="B36" s="12" t="s">
        <v>40</v>
      </c>
      <c r="C36" s="61">
        <f t="shared" si="0"/>
        <v>188</v>
      </c>
      <c r="D36" s="62">
        <f t="shared" si="1"/>
        <v>37.226277372262786</v>
      </c>
      <c r="E36" s="63">
        <f t="shared" si="2"/>
        <v>72</v>
      </c>
      <c r="F36" s="62">
        <f t="shared" si="3"/>
        <v>-20.879120879120876</v>
      </c>
      <c r="G36" s="63">
        <f t="shared" si="4"/>
        <v>112</v>
      </c>
      <c r="H36" s="62">
        <f t="shared" si="5"/>
        <v>180</v>
      </c>
      <c r="I36" s="63">
        <f t="shared" si="6"/>
        <v>2</v>
      </c>
      <c r="J36" s="62" t="str">
        <f t="shared" si="7"/>
        <v>     -   </v>
      </c>
      <c r="K36" s="63">
        <f t="shared" si="8"/>
        <v>2</v>
      </c>
      <c r="L36" s="62">
        <f t="shared" si="9"/>
        <v>-66.66666666666667</v>
      </c>
      <c r="M36" s="63">
        <f t="shared" si="10"/>
        <v>0</v>
      </c>
      <c r="N36" s="62" t="str">
        <f t="shared" si="11"/>
        <v>0.0</v>
      </c>
      <c r="O36" s="63">
        <f t="shared" si="12"/>
        <v>2</v>
      </c>
      <c r="P36" s="64">
        <f t="shared" si="13"/>
        <v>-66.66666666666667</v>
      </c>
      <c r="S36" s="65" t="s">
        <v>93</v>
      </c>
      <c r="T36" s="65" t="s">
        <v>96</v>
      </c>
      <c r="U36" s="65" t="s">
        <v>124</v>
      </c>
      <c r="V36" s="67">
        <v>188</v>
      </c>
      <c r="W36" s="67">
        <v>72</v>
      </c>
      <c r="X36" s="67">
        <v>112</v>
      </c>
      <c r="Y36" s="67">
        <v>2</v>
      </c>
      <c r="Z36" s="67">
        <v>2</v>
      </c>
      <c r="AA36" s="67">
        <v>0</v>
      </c>
      <c r="AB36" s="67">
        <v>2</v>
      </c>
    </row>
    <row r="37" spans="2:28" ht="15.75" customHeight="1">
      <c r="B37" s="12" t="s">
        <v>41</v>
      </c>
      <c r="C37" s="61">
        <f t="shared" si="0"/>
        <v>245</v>
      </c>
      <c r="D37" s="62">
        <f t="shared" si="1"/>
        <v>44.117647058823536</v>
      </c>
      <c r="E37" s="63">
        <f t="shared" si="2"/>
        <v>89</v>
      </c>
      <c r="F37" s="62">
        <f t="shared" si="3"/>
        <v>-27.642276422764226</v>
      </c>
      <c r="G37" s="63">
        <f t="shared" si="4"/>
        <v>115</v>
      </c>
      <c r="H37" s="62">
        <f t="shared" si="5"/>
        <v>167.4418604651163</v>
      </c>
      <c r="I37" s="63">
        <f t="shared" si="6"/>
        <v>0</v>
      </c>
      <c r="J37" s="62" t="str">
        <f t="shared" si="7"/>
        <v>0.0</v>
      </c>
      <c r="K37" s="63">
        <f t="shared" si="8"/>
        <v>41</v>
      </c>
      <c r="L37" s="62">
        <f t="shared" si="9"/>
        <v>925</v>
      </c>
      <c r="M37" s="63">
        <f t="shared" si="10"/>
        <v>32</v>
      </c>
      <c r="N37" s="62" t="str">
        <f t="shared" si="11"/>
        <v>     -   </v>
      </c>
      <c r="O37" s="63">
        <f t="shared" si="12"/>
        <v>9</v>
      </c>
      <c r="P37" s="64">
        <f t="shared" si="13"/>
        <v>125</v>
      </c>
      <c r="S37" s="65" t="s">
        <v>93</v>
      </c>
      <c r="T37" s="65" t="s">
        <v>96</v>
      </c>
      <c r="U37" s="65" t="s">
        <v>125</v>
      </c>
      <c r="V37" s="67">
        <v>245</v>
      </c>
      <c r="W37" s="67">
        <v>89</v>
      </c>
      <c r="X37" s="67">
        <v>115</v>
      </c>
      <c r="Y37" s="67">
        <v>0</v>
      </c>
      <c r="Z37" s="67">
        <v>41</v>
      </c>
      <c r="AA37" s="67">
        <v>32</v>
      </c>
      <c r="AB37" s="67">
        <v>9</v>
      </c>
    </row>
    <row r="38" spans="2:28" ht="15.75" customHeight="1">
      <c r="B38" s="12" t="s">
        <v>42</v>
      </c>
      <c r="C38" s="61">
        <f t="shared" si="0"/>
        <v>588</v>
      </c>
      <c r="D38" s="62">
        <f t="shared" si="1"/>
        <v>-40.963855421686745</v>
      </c>
      <c r="E38" s="63">
        <f t="shared" si="2"/>
        <v>379</v>
      </c>
      <c r="F38" s="62">
        <f t="shared" si="3"/>
        <v>-17.96536796536796</v>
      </c>
      <c r="G38" s="63">
        <f t="shared" si="4"/>
        <v>169</v>
      </c>
      <c r="H38" s="62">
        <f t="shared" si="5"/>
        <v>-49.55223880597015</v>
      </c>
      <c r="I38" s="63">
        <f t="shared" si="6"/>
        <v>0</v>
      </c>
      <c r="J38" s="62" t="str">
        <f t="shared" si="7"/>
        <v>  -100.0</v>
      </c>
      <c r="K38" s="63">
        <f t="shared" si="8"/>
        <v>40</v>
      </c>
      <c r="L38" s="62">
        <f t="shared" si="9"/>
        <v>-79.38144329896907</v>
      </c>
      <c r="M38" s="63">
        <f t="shared" si="10"/>
        <v>0</v>
      </c>
      <c r="N38" s="62" t="str">
        <f t="shared" si="11"/>
        <v>  -100.0</v>
      </c>
      <c r="O38" s="63">
        <f t="shared" si="12"/>
        <v>40</v>
      </c>
      <c r="P38" s="64">
        <f t="shared" si="13"/>
        <v>-45.945945945945944</v>
      </c>
      <c r="S38" s="65" t="s">
        <v>93</v>
      </c>
      <c r="T38" s="65" t="s">
        <v>96</v>
      </c>
      <c r="U38" s="65" t="s">
        <v>126</v>
      </c>
      <c r="V38" s="67">
        <v>588</v>
      </c>
      <c r="W38" s="67">
        <v>379</v>
      </c>
      <c r="X38" s="67">
        <v>169</v>
      </c>
      <c r="Y38" s="67">
        <v>0</v>
      </c>
      <c r="Z38" s="67">
        <v>40</v>
      </c>
      <c r="AA38" s="67">
        <v>0</v>
      </c>
      <c r="AB38" s="67">
        <v>40</v>
      </c>
    </row>
    <row r="39" spans="2:28" ht="15.75" customHeight="1">
      <c r="B39" s="12" t="s">
        <v>43</v>
      </c>
      <c r="C39" s="61">
        <f t="shared" si="0"/>
        <v>1192</v>
      </c>
      <c r="D39" s="62">
        <f t="shared" si="1"/>
        <v>-1.6501650165016457</v>
      </c>
      <c r="E39" s="63">
        <f t="shared" si="2"/>
        <v>455</v>
      </c>
      <c r="F39" s="62">
        <f t="shared" si="3"/>
        <v>14.035087719298247</v>
      </c>
      <c r="G39" s="63">
        <f t="shared" si="4"/>
        <v>495</v>
      </c>
      <c r="H39" s="62">
        <f t="shared" si="5"/>
        <v>-8.502772643253238</v>
      </c>
      <c r="I39" s="63">
        <f t="shared" si="6"/>
        <v>2</v>
      </c>
      <c r="J39" s="62">
        <f t="shared" si="7"/>
        <v>0</v>
      </c>
      <c r="K39" s="63">
        <f t="shared" si="8"/>
        <v>240</v>
      </c>
      <c r="L39" s="62">
        <f t="shared" si="9"/>
        <v>-11.111111111111114</v>
      </c>
      <c r="M39" s="63">
        <f t="shared" si="10"/>
        <v>0</v>
      </c>
      <c r="N39" s="62" t="str">
        <f t="shared" si="11"/>
        <v>  -100.0</v>
      </c>
      <c r="O39" s="63">
        <f t="shared" si="12"/>
        <v>236</v>
      </c>
      <c r="P39" s="64">
        <f t="shared" si="13"/>
        <v>22.279792746113984</v>
      </c>
      <c r="S39" s="65" t="s">
        <v>93</v>
      </c>
      <c r="T39" s="65" t="s">
        <v>96</v>
      </c>
      <c r="U39" s="65" t="s">
        <v>127</v>
      </c>
      <c r="V39" s="67">
        <v>1192</v>
      </c>
      <c r="W39" s="67">
        <v>455</v>
      </c>
      <c r="X39" s="67">
        <v>495</v>
      </c>
      <c r="Y39" s="67">
        <v>2</v>
      </c>
      <c r="Z39" s="67">
        <v>240</v>
      </c>
      <c r="AA39" s="67">
        <v>0</v>
      </c>
      <c r="AB39" s="67">
        <v>236</v>
      </c>
    </row>
    <row r="40" spans="2:28" ht="15.75" customHeight="1">
      <c r="B40" s="12" t="s">
        <v>44</v>
      </c>
      <c r="C40" s="61">
        <f t="shared" si="0"/>
        <v>557</v>
      </c>
      <c r="D40" s="62">
        <f t="shared" si="1"/>
        <v>-9.724473257698534</v>
      </c>
      <c r="E40" s="63">
        <f t="shared" si="2"/>
        <v>267</v>
      </c>
      <c r="F40" s="62">
        <f t="shared" si="3"/>
        <v>-27.445652173913047</v>
      </c>
      <c r="G40" s="63">
        <f t="shared" si="4"/>
        <v>252</v>
      </c>
      <c r="H40" s="62">
        <f t="shared" si="5"/>
        <v>43.18181818181819</v>
      </c>
      <c r="I40" s="63">
        <f t="shared" si="6"/>
        <v>1</v>
      </c>
      <c r="J40" s="62">
        <f t="shared" si="7"/>
        <v>-80</v>
      </c>
      <c r="K40" s="63">
        <f t="shared" si="8"/>
        <v>37</v>
      </c>
      <c r="L40" s="62">
        <f t="shared" si="9"/>
        <v>-45.58823529411765</v>
      </c>
      <c r="M40" s="63">
        <f t="shared" si="10"/>
        <v>0</v>
      </c>
      <c r="N40" s="62" t="str">
        <f t="shared" si="11"/>
        <v>  -100.0</v>
      </c>
      <c r="O40" s="63">
        <f t="shared" si="12"/>
        <v>37</v>
      </c>
      <c r="P40" s="64">
        <f t="shared" si="13"/>
        <v>15.625</v>
      </c>
      <c r="S40" s="65" t="s">
        <v>93</v>
      </c>
      <c r="T40" s="65" t="s">
        <v>96</v>
      </c>
      <c r="U40" s="65" t="s">
        <v>128</v>
      </c>
      <c r="V40" s="67">
        <v>557</v>
      </c>
      <c r="W40" s="67">
        <v>267</v>
      </c>
      <c r="X40" s="67">
        <v>252</v>
      </c>
      <c r="Y40" s="67">
        <v>1</v>
      </c>
      <c r="Z40" s="67">
        <v>37</v>
      </c>
      <c r="AA40" s="67">
        <v>0</v>
      </c>
      <c r="AB40" s="67">
        <v>37</v>
      </c>
    </row>
    <row r="41" spans="2:28" ht="15.75" customHeight="1">
      <c r="B41" s="12" t="s">
        <v>45</v>
      </c>
      <c r="C41" s="61">
        <f t="shared" si="0"/>
        <v>269</v>
      </c>
      <c r="D41" s="62">
        <f t="shared" si="1"/>
        <v>-32.58145363408521</v>
      </c>
      <c r="E41" s="63">
        <f t="shared" si="2"/>
        <v>173</v>
      </c>
      <c r="F41" s="62">
        <f t="shared" si="3"/>
        <v>-2.2598870056497162</v>
      </c>
      <c r="G41" s="63">
        <f t="shared" si="4"/>
        <v>76</v>
      </c>
      <c r="H41" s="62">
        <f t="shared" si="5"/>
        <v>-63.80952380952381</v>
      </c>
      <c r="I41" s="63">
        <f t="shared" si="6"/>
        <v>0</v>
      </c>
      <c r="J41" s="62" t="str">
        <f t="shared" si="7"/>
        <v>  -100.0</v>
      </c>
      <c r="K41" s="63">
        <f t="shared" si="8"/>
        <v>20</v>
      </c>
      <c r="L41" s="62">
        <f t="shared" si="9"/>
        <v>100</v>
      </c>
      <c r="M41" s="63">
        <f t="shared" si="10"/>
        <v>0</v>
      </c>
      <c r="N41" s="62" t="str">
        <f t="shared" si="11"/>
        <v>0.0</v>
      </c>
      <c r="O41" s="63">
        <f t="shared" si="12"/>
        <v>18</v>
      </c>
      <c r="P41" s="64">
        <f t="shared" si="13"/>
        <v>80</v>
      </c>
      <c r="S41" s="65" t="s">
        <v>93</v>
      </c>
      <c r="T41" s="65" t="s">
        <v>96</v>
      </c>
      <c r="U41" s="65" t="s">
        <v>129</v>
      </c>
      <c r="V41" s="67">
        <v>269</v>
      </c>
      <c r="W41" s="67">
        <v>173</v>
      </c>
      <c r="X41" s="67">
        <v>76</v>
      </c>
      <c r="Y41" s="67">
        <v>0</v>
      </c>
      <c r="Z41" s="67">
        <v>20</v>
      </c>
      <c r="AA41" s="67">
        <v>0</v>
      </c>
      <c r="AB41" s="67">
        <v>18</v>
      </c>
    </row>
    <row r="42" spans="2:28" ht="15.75" customHeight="1">
      <c r="B42" s="12" t="s">
        <v>46</v>
      </c>
      <c r="C42" s="61">
        <f t="shared" si="0"/>
        <v>533</v>
      </c>
      <c r="D42" s="62">
        <f t="shared" si="1"/>
        <v>14.13276231263383</v>
      </c>
      <c r="E42" s="63">
        <f t="shared" si="2"/>
        <v>249</v>
      </c>
      <c r="F42" s="62">
        <f t="shared" si="3"/>
        <v>5.063291139240505</v>
      </c>
      <c r="G42" s="63">
        <f t="shared" si="4"/>
        <v>198</v>
      </c>
      <c r="H42" s="62">
        <f t="shared" si="5"/>
        <v>30.26315789473685</v>
      </c>
      <c r="I42" s="63">
        <f t="shared" si="6"/>
        <v>0</v>
      </c>
      <c r="J42" s="62" t="str">
        <f t="shared" si="7"/>
        <v>  -100.0</v>
      </c>
      <c r="K42" s="63">
        <f t="shared" si="8"/>
        <v>86</v>
      </c>
      <c r="L42" s="62">
        <f t="shared" si="9"/>
        <v>11.688311688311686</v>
      </c>
      <c r="M42" s="63">
        <f t="shared" si="10"/>
        <v>60</v>
      </c>
      <c r="N42" s="62">
        <f t="shared" si="11"/>
        <v>27.65957446808511</v>
      </c>
      <c r="O42" s="63">
        <f t="shared" si="12"/>
        <v>26</v>
      </c>
      <c r="P42" s="64">
        <f t="shared" si="13"/>
        <v>-13.333333333333329</v>
      </c>
      <c r="S42" s="65" t="s">
        <v>93</v>
      </c>
      <c r="T42" s="65" t="s">
        <v>96</v>
      </c>
      <c r="U42" s="65" t="s">
        <v>130</v>
      </c>
      <c r="V42" s="67">
        <v>533</v>
      </c>
      <c r="W42" s="67">
        <v>249</v>
      </c>
      <c r="X42" s="67">
        <v>198</v>
      </c>
      <c r="Y42" s="67">
        <v>0</v>
      </c>
      <c r="Z42" s="67">
        <v>86</v>
      </c>
      <c r="AA42" s="67">
        <v>60</v>
      </c>
      <c r="AB42" s="67">
        <v>26</v>
      </c>
    </row>
    <row r="43" spans="2:28" ht="15.75" customHeight="1">
      <c r="B43" s="12" t="s">
        <v>47</v>
      </c>
      <c r="C43" s="61">
        <f t="shared" si="0"/>
        <v>455</v>
      </c>
      <c r="D43" s="62">
        <f t="shared" si="1"/>
        <v>-34.626436781609186</v>
      </c>
      <c r="E43" s="63">
        <f t="shared" si="2"/>
        <v>274</v>
      </c>
      <c r="F43" s="62">
        <f t="shared" si="3"/>
        <v>-7.432432432432435</v>
      </c>
      <c r="G43" s="63">
        <f t="shared" si="4"/>
        <v>126</v>
      </c>
      <c r="H43" s="62">
        <f t="shared" si="5"/>
        <v>-64</v>
      </c>
      <c r="I43" s="63">
        <f t="shared" si="6"/>
        <v>1</v>
      </c>
      <c r="J43" s="62" t="str">
        <f t="shared" si="7"/>
        <v>     -   </v>
      </c>
      <c r="K43" s="63">
        <f t="shared" si="8"/>
        <v>54</v>
      </c>
      <c r="L43" s="62">
        <f t="shared" si="9"/>
        <v>8</v>
      </c>
      <c r="M43" s="63">
        <f t="shared" si="10"/>
        <v>0</v>
      </c>
      <c r="N43" s="62" t="str">
        <f t="shared" si="11"/>
        <v>0.0</v>
      </c>
      <c r="O43" s="63">
        <f t="shared" si="12"/>
        <v>54</v>
      </c>
      <c r="P43" s="64">
        <f t="shared" si="13"/>
        <v>8</v>
      </c>
      <c r="S43" s="65" t="s">
        <v>93</v>
      </c>
      <c r="T43" s="65" t="s">
        <v>96</v>
      </c>
      <c r="U43" s="65" t="s">
        <v>131</v>
      </c>
      <c r="V43" s="67">
        <v>455</v>
      </c>
      <c r="W43" s="67">
        <v>274</v>
      </c>
      <c r="X43" s="67">
        <v>126</v>
      </c>
      <c r="Y43" s="67">
        <v>1</v>
      </c>
      <c r="Z43" s="67">
        <v>54</v>
      </c>
      <c r="AA43" s="67">
        <v>0</v>
      </c>
      <c r="AB43" s="67">
        <v>54</v>
      </c>
    </row>
    <row r="44" spans="2:28" ht="15.75" customHeight="1">
      <c r="B44" s="12" t="s">
        <v>48</v>
      </c>
      <c r="C44" s="61">
        <f t="shared" si="0"/>
        <v>211</v>
      </c>
      <c r="D44" s="62">
        <f t="shared" si="1"/>
        <v>-4.954954954954957</v>
      </c>
      <c r="E44" s="63">
        <f t="shared" si="2"/>
        <v>131</v>
      </c>
      <c r="F44" s="62">
        <f t="shared" si="3"/>
        <v>12.931034482758633</v>
      </c>
      <c r="G44" s="63">
        <f t="shared" si="4"/>
        <v>53</v>
      </c>
      <c r="H44" s="62">
        <f t="shared" si="5"/>
        <v>-32.051282051282044</v>
      </c>
      <c r="I44" s="63">
        <f t="shared" si="6"/>
        <v>0</v>
      </c>
      <c r="J44" s="62" t="str">
        <f t="shared" si="7"/>
        <v>  -100.0</v>
      </c>
      <c r="K44" s="63">
        <f t="shared" si="8"/>
        <v>27</v>
      </c>
      <c r="L44" s="62">
        <f t="shared" si="9"/>
        <v>35</v>
      </c>
      <c r="M44" s="63">
        <f t="shared" si="10"/>
        <v>0</v>
      </c>
      <c r="N44" s="62" t="str">
        <f t="shared" si="11"/>
        <v>0.0</v>
      </c>
      <c r="O44" s="63">
        <f t="shared" si="12"/>
        <v>27</v>
      </c>
      <c r="P44" s="64">
        <f t="shared" si="13"/>
        <v>35</v>
      </c>
      <c r="S44" s="65" t="s">
        <v>93</v>
      </c>
      <c r="T44" s="65" t="s">
        <v>96</v>
      </c>
      <c r="U44" s="65" t="s">
        <v>132</v>
      </c>
      <c r="V44" s="67">
        <v>211</v>
      </c>
      <c r="W44" s="67">
        <v>131</v>
      </c>
      <c r="X44" s="67">
        <v>53</v>
      </c>
      <c r="Y44" s="67">
        <v>0</v>
      </c>
      <c r="Z44" s="67">
        <v>27</v>
      </c>
      <c r="AA44" s="67">
        <v>0</v>
      </c>
      <c r="AB44" s="67">
        <v>27</v>
      </c>
    </row>
    <row r="45" spans="2:28" ht="15.75" customHeight="1">
      <c r="B45" s="12" t="s">
        <v>49</v>
      </c>
      <c r="C45" s="61">
        <f t="shared" si="0"/>
        <v>2738</v>
      </c>
      <c r="D45" s="62">
        <f t="shared" si="1"/>
        <v>1.4825796886582623</v>
      </c>
      <c r="E45" s="63">
        <f t="shared" si="2"/>
        <v>737</v>
      </c>
      <c r="F45" s="62">
        <f t="shared" si="3"/>
        <v>0</v>
      </c>
      <c r="G45" s="63">
        <f t="shared" si="4"/>
        <v>1507</v>
      </c>
      <c r="H45" s="62">
        <f t="shared" si="5"/>
        <v>27.60372565622353</v>
      </c>
      <c r="I45" s="63">
        <f t="shared" si="6"/>
        <v>6</v>
      </c>
      <c r="J45" s="62">
        <f t="shared" si="7"/>
        <v>200</v>
      </c>
      <c r="K45" s="63">
        <f t="shared" si="8"/>
        <v>488</v>
      </c>
      <c r="L45" s="62">
        <f t="shared" si="9"/>
        <v>-37.275064267352185</v>
      </c>
      <c r="M45" s="63">
        <f t="shared" si="10"/>
        <v>253</v>
      </c>
      <c r="N45" s="62">
        <f t="shared" si="11"/>
        <v>-46.96016771488469</v>
      </c>
      <c r="O45" s="63">
        <f t="shared" si="12"/>
        <v>235</v>
      </c>
      <c r="P45" s="64">
        <f t="shared" si="13"/>
        <v>-20.33898305084746</v>
      </c>
      <c r="S45" s="65" t="s">
        <v>93</v>
      </c>
      <c r="T45" s="65" t="s">
        <v>96</v>
      </c>
      <c r="U45" s="65" t="s">
        <v>133</v>
      </c>
      <c r="V45" s="67">
        <v>2738</v>
      </c>
      <c r="W45" s="67">
        <v>737</v>
      </c>
      <c r="X45" s="67">
        <v>1507</v>
      </c>
      <c r="Y45" s="67">
        <v>6</v>
      </c>
      <c r="Z45" s="67">
        <v>488</v>
      </c>
      <c r="AA45" s="67">
        <v>253</v>
      </c>
      <c r="AB45" s="67">
        <v>235</v>
      </c>
    </row>
    <row r="46" spans="2:28" ht="15.75" customHeight="1">
      <c r="B46" s="12" t="s">
        <v>50</v>
      </c>
      <c r="C46" s="61">
        <f t="shared" si="0"/>
        <v>381</v>
      </c>
      <c r="D46" s="62">
        <f t="shared" si="1"/>
        <v>-10.772833723653392</v>
      </c>
      <c r="E46" s="63">
        <f t="shared" si="2"/>
        <v>156</v>
      </c>
      <c r="F46" s="62">
        <f t="shared" si="3"/>
        <v>-17.02127659574468</v>
      </c>
      <c r="G46" s="63">
        <f t="shared" si="4"/>
        <v>205</v>
      </c>
      <c r="H46" s="62">
        <f t="shared" si="5"/>
        <v>61.41732283464566</v>
      </c>
      <c r="I46" s="63">
        <f t="shared" si="6"/>
        <v>1</v>
      </c>
      <c r="J46" s="62">
        <f t="shared" si="7"/>
        <v>0</v>
      </c>
      <c r="K46" s="63">
        <f t="shared" si="8"/>
        <v>19</v>
      </c>
      <c r="L46" s="62">
        <f t="shared" si="9"/>
        <v>-82.88288288288288</v>
      </c>
      <c r="M46" s="63">
        <f t="shared" si="10"/>
        <v>0</v>
      </c>
      <c r="N46" s="62" t="str">
        <f t="shared" si="11"/>
        <v>  -100.0</v>
      </c>
      <c r="O46" s="63">
        <f t="shared" si="12"/>
        <v>19</v>
      </c>
      <c r="P46" s="64">
        <f t="shared" si="13"/>
        <v>-58.69565217391305</v>
      </c>
      <c r="S46" s="65" t="s">
        <v>93</v>
      </c>
      <c r="T46" s="65" t="s">
        <v>96</v>
      </c>
      <c r="U46" s="65" t="s">
        <v>134</v>
      </c>
      <c r="V46" s="67">
        <v>381</v>
      </c>
      <c r="W46" s="67">
        <v>156</v>
      </c>
      <c r="X46" s="67">
        <v>205</v>
      </c>
      <c r="Y46" s="67">
        <v>1</v>
      </c>
      <c r="Z46" s="67">
        <v>19</v>
      </c>
      <c r="AA46" s="67">
        <v>0</v>
      </c>
      <c r="AB46" s="67">
        <v>19</v>
      </c>
    </row>
    <row r="47" spans="2:28" ht="15.75" customHeight="1">
      <c r="B47" s="12" t="s">
        <v>51</v>
      </c>
      <c r="C47" s="61">
        <f t="shared" si="0"/>
        <v>463</v>
      </c>
      <c r="D47" s="62">
        <f t="shared" si="1"/>
        <v>-0.6437768240343331</v>
      </c>
      <c r="E47" s="63">
        <f t="shared" si="2"/>
        <v>251</v>
      </c>
      <c r="F47" s="62">
        <f t="shared" si="3"/>
        <v>0.8032128514056325</v>
      </c>
      <c r="G47" s="63">
        <f t="shared" si="4"/>
        <v>192</v>
      </c>
      <c r="H47" s="62">
        <f t="shared" si="5"/>
        <v>-1.0309278350515427</v>
      </c>
      <c r="I47" s="63">
        <f t="shared" si="6"/>
        <v>1</v>
      </c>
      <c r="J47" s="62">
        <f t="shared" si="7"/>
        <v>0</v>
      </c>
      <c r="K47" s="63">
        <f t="shared" si="8"/>
        <v>19</v>
      </c>
      <c r="L47" s="62">
        <f t="shared" si="9"/>
        <v>-13.63636363636364</v>
      </c>
      <c r="M47" s="63">
        <f t="shared" si="10"/>
        <v>0</v>
      </c>
      <c r="N47" s="62" t="str">
        <f t="shared" si="11"/>
        <v>0.0</v>
      </c>
      <c r="O47" s="63">
        <f t="shared" si="12"/>
        <v>19</v>
      </c>
      <c r="P47" s="64">
        <f t="shared" si="13"/>
        <v>-13.63636363636364</v>
      </c>
      <c r="S47" s="65" t="s">
        <v>93</v>
      </c>
      <c r="T47" s="65" t="s">
        <v>96</v>
      </c>
      <c r="U47" s="65" t="s">
        <v>135</v>
      </c>
      <c r="V47" s="67">
        <v>463</v>
      </c>
      <c r="W47" s="67">
        <v>251</v>
      </c>
      <c r="X47" s="67">
        <v>192</v>
      </c>
      <c r="Y47" s="67">
        <v>1</v>
      </c>
      <c r="Z47" s="67">
        <v>19</v>
      </c>
      <c r="AA47" s="67">
        <v>0</v>
      </c>
      <c r="AB47" s="67">
        <v>19</v>
      </c>
    </row>
    <row r="48" spans="2:28" ht="15.75" customHeight="1">
      <c r="B48" s="12" t="s">
        <v>52</v>
      </c>
      <c r="C48" s="61">
        <f t="shared" si="0"/>
        <v>785</v>
      </c>
      <c r="D48" s="62">
        <f t="shared" si="1"/>
        <v>-37.45019920318725</v>
      </c>
      <c r="E48" s="63">
        <f t="shared" si="2"/>
        <v>341</v>
      </c>
      <c r="F48" s="62">
        <f t="shared" si="3"/>
        <v>-21.06481481481481</v>
      </c>
      <c r="G48" s="63">
        <f t="shared" si="4"/>
        <v>310</v>
      </c>
      <c r="H48" s="62">
        <f t="shared" si="5"/>
        <v>-47.72344013490725</v>
      </c>
      <c r="I48" s="63">
        <f t="shared" si="6"/>
        <v>5</v>
      </c>
      <c r="J48" s="62" t="str">
        <f t="shared" si="7"/>
        <v>     -   </v>
      </c>
      <c r="K48" s="63">
        <f t="shared" si="8"/>
        <v>129</v>
      </c>
      <c r="L48" s="62">
        <f t="shared" si="9"/>
        <v>-43.913043478260875</v>
      </c>
      <c r="M48" s="63">
        <f t="shared" si="10"/>
        <v>54</v>
      </c>
      <c r="N48" s="62">
        <f t="shared" si="11"/>
        <v>-65.60509554140128</v>
      </c>
      <c r="O48" s="63">
        <f t="shared" si="12"/>
        <v>75</v>
      </c>
      <c r="P48" s="64">
        <f t="shared" si="13"/>
        <v>2.7397260273972677</v>
      </c>
      <c r="S48" s="65" t="s">
        <v>93</v>
      </c>
      <c r="T48" s="65" t="s">
        <v>96</v>
      </c>
      <c r="U48" s="65" t="s">
        <v>136</v>
      </c>
      <c r="V48" s="67">
        <v>785</v>
      </c>
      <c r="W48" s="67">
        <v>341</v>
      </c>
      <c r="X48" s="67">
        <v>310</v>
      </c>
      <c r="Y48" s="67">
        <v>5</v>
      </c>
      <c r="Z48" s="67">
        <v>129</v>
      </c>
      <c r="AA48" s="67">
        <v>54</v>
      </c>
      <c r="AB48" s="67">
        <v>75</v>
      </c>
    </row>
    <row r="49" spans="2:28" ht="15.75" customHeight="1">
      <c r="B49" s="12" t="s">
        <v>53</v>
      </c>
      <c r="C49" s="61">
        <f t="shared" si="0"/>
        <v>632</v>
      </c>
      <c r="D49" s="62">
        <f t="shared" si="1"/>
        <v>-0.628930817610069</v>
      </c>
      <c r="E49" s="63">
        <f t="shared" si="2"/>
        <v>232</v>
      </c>
      <c r="F49" s="62">
        <f t="shared" si="3"/>
        <v>-1.6949152542372872</v>
      </c>
      <c r="G49" s="63">
        <f t="shared" si="4"/>
        <v>272</v>
      </c>
      <c r="H49" s="62">
        <f t="shared" si="5"/>
        <v>-22.063037249283667</v>
      </c>
      <c r="I49" s="63">
        <f t="shared" si="6"/>
        <v>34</v>
      </c>
      <c r="J49" s="62">
        <f t="shared" si="7"/>
        <v>126.66666666666666</v>
      </c>
      <c r="K49" s="63">
        <f t="shared" si="8"/>
        <v>94</v>
      </c>
      <c r="L49" s="62">
        <f t="shared" si="9"/>
        <v>161.11111111111114</v>
      </c>
      <c r="M49" s="63">
        <f t="shared" si="10"/>
        <v>56</v>
      </c>
      <c r="N49" s="62" t="str">
        <f t="shared" si="11"/>
        <v>     -   </v>
      </c>
      <c r="O49" s="63">
        <f t="shared" si="12"/>
        <v>38</v>
      </c>
      <c r="P49" s="64">
        <f t="shared" si="13"/>
        <v>5.555555555555557</v>
      </c>
      <c r="S49" s="65" t="s">
        <v>93</v>
      </c>
      <c r="T49" s="65" t="s">
        <v>96</v>
      </c>
      <c r="U49" s="65" t="s">
        <v>137</v>
      </c>
      <c r="V49" s="67">
        <v>632</v>
      </c>
      <c r="W49" s="67">
        <v>232</v>
      </c>
      <c r="X49" s="67">
        <v>272</v>
      </c>
      <c r="Y49" s="67">
        <v>34</v>
      </c>
      <c r="Z49" s="67">
        <v>94</v>
      </c>
      <c r="AA49" s="67">
        <v>56</v>
      </c>
      <c r="AB49" s="67">
        <v>38</v>
      </c>
    </row>
    <row r="50" spans="2:28" ht="15.75" customHeight="1">
      <c r="B50" s="12" t="s">
        <v>54</v>
      </c>
      <c r="C50" s="61">
        <f t="shared" si="0"/>
        <v>455</v>
      </c>
      <c r="D50" s="62">
        <f t="shared" si="1"/>
        <v>-25.40983606557377</v>
      </c>
      <c r="E50" s="63">
        <f t="shared" si="2"/>
        <v>239</v>
      </c>
      <c r="F50" s="62">
        <f t="shared" si="3"/>
        <v>-32.102272727272734</v>
      </c>
      <c r="G50" s="63">
        <f t="shared" si="4"/>
        <v>118</v>
      </c>
      <c r="H50" s="62">
        <f t="shared" si="5"/>
        <v>-5.6000000000000085</v>
      </c>
      <c r="I50" s="63">
        <f t="shared" si="6"/>
        <v>1</v>
      </c>
      <c r="J50" s="62">
        <f t="shared" si="7"/>
        <v>0</v>
      </c>
      <c r="K50" s="63">
        <f t="shared" si="8"/>
        <v>97</v>
      </c>
      <c r="L50" s="62">
        <f t="shared" si="9"/>
        <v>-26.515151515151516</v>
      </c>
      <c r="M50" s="63">
        <f t="shared" si="10"/>
        <v>56</v>
      </c>
      <c r="N50" s="62">
        <f t="shared" si="11"/>
        <v>-42.85714285714286</v>
      </c>
      <c r="O50" s="63">
        <f t="shared" si="12"/>
        <v>41</v>
      </c>
      <c r="P50" s="64">
        <f t="shared" si="13"/>
        <v>20.588235294117638</v>
      </c>
      <c r="S50" s="65" t="s">
        <v>93</v>
      </c>
      <c r="T50" s="65" t="s">
        <v>96</v>
      </c>
      <c r="U50" s="65" t="s">
        <v>138</v>
      </c>
      <c r="V50" s="67">
        <v>455</v>
      </c>
      <c r="W50" s="67">
        <v>239</v>
      </c>
      <c r="X50" s="67">
        <v>118</v>
      </c>
      <c r="Y50" s="67">
        <v>1</v>
      </c>
      <c r="Z50" s="67">
        <v>97</v>
      </c>
      <c r="AA50" s="67">
        <v>56</v>
      </c>
      <c r="AB50" s="67">
        <v>41</v>
      </c>
    </row>
    <row r="51" spans="2:28" ht="15.75" customHeight="1">
      <c r="B51" s="12" t="s">
        <v>55</v>
      </c>
      <c r="C51" s="61">
        <f t="shared" si="0"/>
        <v>788</v>
      </c>
      <c r="D51" s="62">
        <f t="shared" si="1"/>
        <v>-14.161220043572982</v>
      </c>
      <c r="E51" s="63">
        <f t="shared" si="2"/>
        <v>386</v>
      </c>
      <c r="F51" s="62">
        <f t="shared" si="3"/>
        <v>-7.434052757793765</v>
      </c>
      <c r="G51" s="63">
        <f t="shared" si="4"/>
        <v>317</v>
      </c>
      <c r="H51" s="62">
        <f t="shared" si="5"/>
        <v>-20.551378446115294</v>
      </c>
      <c r="I51" s="63">
        <f t="shared" si="6"/>
        <v>1</v>
      </c>
      <c r="J51" s="62">
        <f t="shared" si="7"/>
        <v>-94.44444444444444</v>
      </c>
      <c r="K51" s="63">
        <f t="shared" si="8"/>
        <v>84</v>
      </c>
      <c r="L51" s="62">
        <f t="shared" si="9"/>
        <v>0</v>
      </c>
      <c r="M51" s="63">
        <f t="shared" si="10"/>
        <v>0</v>
      </c>
      <c r="N51" s="62" t="str">
        <f t="shared" si="11"/>
        <v>  -100.0</v>
      </c>
      <c r="O51" s="63">
        <f t="shared" si="12"/>
        <v>84</v>
      </c>
      <c r="P51" s="64">
        <f t="shared" si="13"/>
        <v>15.06849315068493</v>
      </c>
      <c r="S51" s="65" t="s">
        <v>93</v>
      </c>
      <c r="T51" s="65" t="s">
        <v>96</v>
      </c>
      <c r="U51" s="65" t="s">
        <v>139</v>
      </c>
      <c r="V51" s="67">
        <v>788</v>
      </c>
      <c r="W51" s="67">
        <v>386</v>
      </c>
      <c r="X51" s="67">
        <v>317</v>
      </c>
      <c r="Y51" s="67">
        <v>1</v>
      </c>
      <c r="Z51" s="67">
        <v>84</v>
      </c>
      <c r="AA51" s="67">
        <v>0</v>
      </c>
      <c r="AB51" s="67">
        <v>84</v>
      </c>
    </row>
    <row r="52" spans="2:28" ht="15.75" customHeight="1" thickBot="1">
      <c r="B52" s="12" t="s">
        <v>56</v>
      </c>
      <c r="C52" s="68">
        <f t="shared" si="0"/>
        <v>1338</v>
      </c>
      <c r="D52" s="69">
        <f t="shared" si="1"/>
        <v>3.0816640986132597</v>
      </c>
      <c r="E52" s="70">
        <f t="shared" si="2"/>
        <v>241</v>
      </c>
      <c r="F52" s="69">
        <f t="shared" si="3"/>
        <v>-32.68156424581005</v>
      </c>
      <c r="G52" s="70">
        <f t="shared" si="4"/>
        <v>859</v>
      </c>
      <c r="H52" s="69">
        <f t="shared" si="5"/>
        <v>-1.0368663594470036</v>
      </c>
      <c r="I52" s="70">
        <f t="shared" si="6"/>
        <v>8</v>
      </c>
      <c r="J52" s="69" t="str">
        <f t="shared" si="7"/>
        <v>     -   </v>
      </c>
      <c r="K52" s="70">
        <f t="shared" si="8"/>
        <v>230</v>
      </c>
      <c r="L52" s="69">
        <f t="shared" si="9"/>
        <v>219.44444444444446</v>
      </c>
      <c r="M52" s="70">
        <f t="shared" si="10"/>
        <v>203</v>
      </c>
      <c r="N52" s="69">
        <f t="shared" si="11"/>
        <v>322.9166666666667</v>
      </c>
      <c r="O52" s="70">
        <f t="shared" si="12"/>
        <v>27</v>
      </c>
      <c r="P52" s="71">
        <f t="shared" si="13"/>
        <v>12.5</v>
      </c>
      <c r="S52" s="65" t="s">
        <v>93</v>
      </c>
      <c r="T52" s="65" t="s">
        <v>96</v>
      </c>
      <c r="U52" s="65" t="s">
        <v>140</v>
      </c>
      <c r="V52" s="67">
        <v>1338</v>
      </c>
      <c r="W52" s="67">
        <v>241</v>
      </c>
      <c r="X52" s="67">
        <v>859</v>
      </c>
      <c r="Y52" s="67">
        <v>8</v>
      </c>
      <c r="Z52" s="67">
        <v>230</v>
      </c>
      <c r="AA52" s="67">
        <v>203</v>
      </c>
      <c r="AB52" s="67">
        <v>27</v>
      </c>
    </row>
    <row r="53" spans="2:28" ht="15.75" customHeight="1" thickBot="1" thickTop="1">
      <c r="B53" s="13" t="s">
        <v>57</v>
      </c>
      <c r="C53" s="72">
        <f>SUM($V6:$V52)</f>
        <v>67552</v>
      </c>
      <c r="D53" s="73">
        <f>SUM(V6:V52)/SUM(V53:V99)*100-100</f>
        <v>-3.0664810802278737</v>
      </c>
      <c r="E53" s="74">
        <f>SUM($W6:$W52)</f>
        <v>20813</v>
      </c>
      <c r="F53" s="73">
        <f>SUM($W6:$W52)/SUM($W53:$W99)*100-100</f>
        <v>-9.07780350356036</v>
      </c>
      <c r="G53" s="74">
        <f>SUM($X6:$X52)</f>
        <v>25672</v>
      </c>
      <c r="H53" s="73">
        <f>SUM($X6:X52)/SUM($X53:$X99)*100-100</f>
        <v>-7.46828143021915</v>
      </c>
      <c r="I53" s="74">
        <f>SUM($Y6:$Y52)</f>
        <v>622</v>
      </c>
      <c r="J53" s="73">
        <f>SUM($Y6:$Y52)/SUM($Y53:$Y99)*100-100</f>
        <v>-7.025411061285496</v>
      </c>
      <c r="K53" s="74">
        <f>SUM($Z6:$Z52)</f>
        <v>20445</v>
      </c>
      <c r="L53" s="73">
        <f>SUM($Z6:$Z52)/SUM($Z53:$Z99)*100-100</f>
        <v>11.204786510742466</v>
      </c>
      <c r="M53" s="74">
        <f>SUM($AA6:$AA52)</f>
        <v>10693</v>
      </c>
      <c r="N53" s="73">
        <f>SUM($AA6:$AA52)/SUM($AA53:$AA99)*100-100</f>
        <v>23.276458381369608</v>
      </c>
      <c r="O53" s="74">
        <f>SUM($AB6:$AB52)</f>
        <v>9630</v>
      </c>
      <c r="P53" s="75">
        <f>SUM($AB6:$AB52)/SUM($AB53:$AB99)*100-100</f>
        <v>-0.248601615910502</v>
      </c>
      <c r="R53" s="1" t="s">
        <v>141</v>
      </c>
      <c r="S53" s="65" t="s">
        <v>142</v>
      </c>
      <c r="T53" s="65" t="s">
        <v>96</v>
      </c>
      <c r="U53" s="65" t="s">
        <v>95</v>
      </c>
      <c r="V53" s="67">
        <v>1322</v>
      </c>
      <c r="W53" s="67">
        <v>444</v>
      </c>
      <c r="X53" s="67">
        <v>746</v>
      </c>
      <c r="Y53" s="67">
        <v>12</v>
      </c>
      <c r="Z53" s="67">
        <v>120</v>
      </c>
      <c r="AA53" s="67">
        <v>0</v>
      </c>
      <c r="AB53" s="67">
        <v>120</v>
      </c>
    </row>
    <row r="54" spans="2:28" ht="15.75" customHeight="1">
      <c r="B54" s="14" t="s">
        <v>10</v>
      </c>
      <c r="C54" s="63">
        <f>$V6</f>
        <v>1564</v>
      </c>
      <c r="D54" s="62">
        <f>$V6/$V53*100-100</f>
        <v>18.30559757942511</v>
      </c>
      <c r="E54" s="63">
        <f>$W6</f>
        <v>481</v>
      </c>
      <c r="F54" s="62">
        <f>$W6/$W53*100-100</f>
        <v>8.333333333333329</v>
      </c>
      <c r="G54" s="63">
        <f>$X6</f>
        <v>824</v>
      </c>
      <c r="H54" s="62">
        <f>$X6/$X53*100-100</f>
        <v>10.455764075067037</v>
      </c>
      <c r="I54" s="63">
        <f>$Y6</f>
        <v>10</v>
      </c>
      <c r="J54" s="62">
        <f>$Y6/$Y53*100-100</f>
        <v>-16.666666666666657</v>
      </c>
      <c r="K54" s="63">
        <f>$Z6</f>
        <v>249</v>
      </c>
      <c r="L54" s="62">
        <f>$Z6/$Z53*100-100</f>
        <v>107.50000000000003</v>
      </c>
      <c r="M54" s="63">
        <f>$AA6</f>
        <v>116</v>
      </c>
      <c r="N54" s="62" t="e">
        <f>$AA6/$AA53*100-100</f>
        <v>#DIV/0!</v>
      </c>
      <c r="O54" s="63">
        <f>$AB6</f>
        <v>133</v>
      </c>
      <c r="P54" s="64">
        <f>$AB6/$AB53*100-100</f>
        <v>10.833333333333343</v>
      </c>
      <c r="S54" s="65" t="s">
        <v>142</v>
      </c>
      <c r="T54" s="65" t="s">
        <v>96</v>
      </c>
      <c r="U54" s="65" t="s">
        <v>96</v>
      </c>
      <c r="V54" s="67">
        <v>227</v>
      </c>
      <c r="W54" s="67">
        <v>102</v>
      </c>
      <c r="X54" s="67">
        <v>113</v>
      </c>
      <c r="Y54" s="67">
        <v>1</v>
      </c>
      <c r="Z54" s="67">
        <v>11</v>
      </c>
      <c r="AA54" s="67">
        <v>0</v>
      </c>
      <c r="AB54" s="67">
        <v>11</v>
      </c>
    </row>
    <row r="55" spans="2:28" ht="15.75" customHeight="1">
      <c r="B55" s="14" t="s">
        <v>58</v>
      </c>
      <c r="C55" s="63">
        <f>SUM($V7:$V12)</f>
        <v>4030</v>
      </c>
      <c r="D55" s="62">
        <f>SUM($V7:V12)/SUM($V54:$V59)*100-100</f>
        <v>-14.491831105453002</v>
      </c>
      <c r="E55" s="63">
        <f>SUM($W7:$W12)</f>
        <v>1786</v>
      </c>
      <c r="F55" s="62">
        <f>SUM($W7:W12)/SUM($W54:$W59)*100-100</f>
        <v>-6.736292428198425</v>
      </c>
      <c r="G55" s="63">
        <f>SUM($X7:$X12)</f>
        <v>1788</v>
      </c>
      <c r="H55" s="62">
        <f>SUM($X7:X12)/SUM($X54:$X59)*100-100</f>
        <v>-21.818976825535643</v>
      </c>
      <c r="I55" s="63">
        <f>SUM($Y7:$Y12)</f>
        <v>14</v>
      </c>
      <c r="J55" s="62">
        <f>SUM($Y7:Y12)/SUM($Y54:$Y59)*100-100</f>
        <v>-57.57575757575758</v>
      </c>
      <c r="K55" s="63">
        <f>SUM($Z7:$Z12)</f>
        <v>442</v>
      </c>
      <c r="L55" s="62">
        <f>SUM($Z7:Z12)/SUM($Z54:$Z59)*100-100</f>
        <v>-7.531380753138066</v>
      </c>
      <c r="M55" s="63">
        <f>SUM($AA7:$AA12)</f>
        <v>0</v>
      </c>
      <c r="N55" s="62">
        <f>SUM($AA7:AA12)/SUM($AA54:$AA59)*100-100</f>
        <v>-100</v>
      </c>
      <c r="O55" s="63">
        <f>SUM($AB7:$AB12)</f>
        <v>440</v>
      </c>
      <c r="P55" s="64">
        <f>SUM($AB7:AB12)/SUM($AB54:$AB59)*100-100</f>
        <v>5.263157894736835</v>
      </c>
      <c r="S55" s="65" t="s">
        <v>142</v>
      </c>
      <c r="T55" s="65" t="s">
        <v>96</v>
      </c>
      <c r="U55" s="65" t="s">
        <v>94</v>
      </c>
      <c r="V55" s="67">
        <v>516</v>
      </c>
      <c r="W55" s="67">
        <v>276</v>
      </c>
      <c r="X55" s="67">
        <v>187</v>
      </c>
      <c r="Y55" s="67">
        <v>0</v>
      </c>
      <c r="Z55" s="67">
        <v>53</v>
      </c>
      <c r="AA55" s="67">
        <v>0</v>
      </c>
      <c r="AB55" s="67">
        <v>53</v>
      </c>
    </row>
    <row r="56" spans="2:28" ht="15.75" customHeight="1">
      <c r="B56" s="14" t="s">
        <v>59</v>
      </c>
      <c r="C56" s="63">
        <f>SUM($V13:$V19)+SUM($V24:$V25)</f>
        <v>31856</v>
      </c>
      <c r="D56" s="62">
        <f>(SUM($V13:$V19)+SUM($V24:$V25))/(SUM($V60:$V66)+SUM($V71:$V72))*100-100</f>
        <v>2.8077196153101482</v>
      </c>
      <c r="E56" s="63">
        <f>SUM($W13:$W19)+SUM($W24:$W25)</f>
        <v>7144</v>
      </c>
      <c r="F56" s="62">
        <f>(SUM($W13:$W19)+SUM($W24:$W25))/(SUM($W60:$W66)+SUM($W71:$W72))*100-100</f>
        <v>-9.900365745995714</v>
      </c>
      <c r="G56" s="63">
        <f>SUM($X13:$X19)+SUM($X24:$X25)</f>
        <v>11726</v>
      </c>
      <c r="H56" s="62">
        <f>(SUM($X13:$X19)+SUM($X24:$X25))/(SUM($X60:$X66)+SUM($X71:$X72))*100-100</f>
        <v>1.147244026567762</v>
      </c>
      <c r="I56" s="63">
        <f>SUM($Y13:$Y19)+SUM($Y24:$Y25)</f>
        <v>75</v>
      </c>
      <c r="J56" s="62">
        <f>(SUM($Y13:$Y19)+SUM($Y24:$Y25))/(SUM($Y60:$Y66)+SUM($Y71:$Y72))*100-100</f>
        <v>-85.74144486692015</v>
      </c>
      <c r="K56" s="63">
        <f>SUM($Z13:$Z19)+SUM($Z24:$Z25)</f>
        <v>12911</v>
      </c>
      <c r="L56" s="62">
        <f>(SUM($Z13:$Z19)+SUM($Z24:$Z25))/(SUM($Z60:$Z66)+SUM($Z71:$Z72))*100-100</f>
        <v>18.03803254708356</v>
      </c>
      <c r="M56" s="63">
        <f>SUM($AA13:$AA19)+SUM($AA24:$AA25)</f>
        <v>7688</v>
      </c>
      <c r="N56" s="62">
        <f>(SUM($AA13:$AA19)+SUM($AA24:$AA25))/(SUM($AA60:$AA66)+SUM($AA71:$AA72))*100-100</f>
        <v>35.44749823819592</v>
      </c>
      <c r="O56" s="63">
        <f>SUM($AB13:$AB19)+SUM($AB24:$AB25)</f>
        <v>5127</v>
      </c>
      <c r="P56" s="64">
        <f>(SUM($AB13:$AB19)+SUM($AB24:$AB25))/(SUM($AB60:$AB66)+SUM($AB71:$AB72))*100-100</f>
        <v>-1.7816091954022966</v>
      </c>
      <c r="S56" s="65" t="s">
        <v>142</v>
      </c>
      <c r="T56" s="65" t="s">
        <v>96</v>
      </c>
      <c r="U56" s="65" t="s">
        <v>97</v>
      </c>
      <c r="V56" s="67">
        <v>1783</v>
      </c>
      <c r="W56" s="67">
        <v>568</v>
      </c>
      <c r="X56" s="67">
        <v>955</v>
      </c>
      <c r="Y56" s="67">
        <v>0</v>
      </c>
      <c r="Z56" s="67">
        <v>260</v>
      </c>
      <c r="AA56" s="67">
        <v>52</v>
      </c>
      <c r="AB56" s="67">
        <v>200</v>
      </c>
    </row>
    <row r="57" spans="2:28" ht="15.75" customHeight="1">
      <c r="B57" s="14" t="s">
        <v>60</v>
      </c>
      <c r="C57" s="63">
        <f>SUM($V20:$V23)</f>
        <v>1631</v>
      </c>
      <c r="D57" s="62">
        <f>SUM(V20:$V23)/SUM($V67:$V70)*100-100</f>
        <v>8.660892738174539</v>
      </c>
      <c r="E57" s="63">
        <f>SUM($W20:$W23)</f>
        <v>822</v>
      </c>
      <c r="F57" s="62">
        <f>SUM($W20:W23)/SUM($W67:$W70)*100-100</f>
        <v>-7.118644067796609</v>
      </c>
      <c r="G57" s="63">
        <f>SUM($X20:$X23)</f>
        <v>503</v>
      </c>
      <c r="H57" s="62">
        <f>SUM($X20:X23)/SUM($X67:$X70)*100-100</f>
        <v>2.23577235772359</v>
      </c>
      <c r="I57" s="63">
        <f>SUM($Y20:$Y23)</f>
        <v>9</v>
      </c>
      <c r="J57" s="62" t="e">
        <f>SUM($Y20:Y23)/SUM($Y67:$Y70)*100-100</f>
        <v>#DIV/0!</v>
      </c>
      <c r="K57" s="63">
        <f>SUM($Z20:$Z23)</f>
        <v>297</v>
      </c>
      <c r="L57" s="62">
        <f>SUM($Z20:Z23)/SUM($Z67:$Z70)*100-100</f>
        <v>139.51612903225805</v>
      </c>
      <c r="M57" s="63">
        <f>SUM($AA20:$AA23)</f>
        <v>97</v>
      </c>
      <c r="N57" s="62" t="e">
        <f>SUM($AA20:AA23)/SUM($AA67:$AA70)*100-100</f>
        <v>#DIV/0!</v>
      </c>
      <c r="O57" s="63">
        <f>SUM($AB20:$AB23)</f>
        <v>200</v>
      </c>
      <c r="P57" s="64">
        <f>SUM($AB20:AB23)/SUM($AB67:$AB70)*100-100</f>
        <v>61.29032258064515</v>
      </c>
      <c r="S57" s="65" t="s">
        <v>142</v>
      </c>
      <c r="T57" s="65" t="s">
        <v>96</v>
      </c>
      <c r="U57" s="65" t="s">
        <v>98</v>
      </c>
      <c r="V57" s="67">
        <v>194</v>
      </c>
      <c r="W57" s="67">
        <v>144</v>
      </c>
      <c r="X57" s="67">
        <v>27</v>
      </c>
      <c r="Y57" s="67">
        <v>1</v>
      </c>
      <c r="Z57" s="67">
        <v>22</v>
      </c>
      <c r="AA57" s="67">
        <v>0</v>
      </c>
      <c r="AB57" s="67">
        <v>22</v>
      </c>
    </row>
    <row r="58" spans="2:28" ht="15.75" customHeight="1">
      <c r="B58" s="14" t="s">
        <v>61</v>
      </c>
      <c r="C58" s="63">
        <f>SUM($V26:$V29)</f>
        <v>7651</v>
      </c>
      <c r="D58" s="62">
        <f>SUM($V26:$V29)/SUM($V73:$V76)*100-100</f>
        <v>-8.38222967309305</v>
      </c>
      <c r="E58" s="63">
        <f>SUM($W26:$W29)</f>
        <v>3431</v>
      </c>
      <c r="F58" s="62">
        <f>SUM($W26:$W29)/SUM($W73:$W76)*100-100</f>
        <v>-8.943736730360925</v>
      </c>
      <c r="G58" s="63">
        <f>SUM($X26:$X29)</f>
        <v>2413</v>
      </c>
      <c r="H58" s="62">
        <f>SUM($X26:$X29)/SUM($X73:$X76)*100-100</f>
        <v>-22.4365155898425</v>
      </c>
      <c r="I58" s="63">
        <f>SUM($Y26:$Y29)</f>
        <v>207</v>
      </c>
      <c r="J58" s="62">
        <f>SUM($Y26:$Y29)/SUM($Y73:$Y76)*100-100</f>
        <v>840.9090909090909</v>
      </c>
      <c r="K58" s="63">
        <f>SUM($Z26:$Z29)</f>
        <v>1600</v>
      </c>
      <c r="L58" s="62">
        <f>SUM($Z26:$Z29)/SUM($Z73:$Z76)*100-100</f>
        <v>10.34482758620689</v>
      </c>
      <c r="M58" s="63">
        <f>SUM($AA26:$AA29)</f>
        <v>477</v>
      </c>
      <c r="N58" s="62">
        <f>SUM($AA26:$AA29)/SUM($AA73:$AA76)*100-100</f>
        <v>61.148648648648646</v>
      </c>
      <c r="O58" s="63">
        <f>SUM($AB26:$AB29)</f>
        <v>1123</v>
      </c>
      <c r="P58" s="64">
        <f>SUM($AB26:$AB29)/SUM($AB73:$AB76)*100-100</f>
        <v>-2.686308492201036</v>
      </c>
      <c r="S58" s="65" t="s">
        <v>142</v>
      </c>
      <c r="T58" s="65" t="s">
        <v>96</v>
      </c>
      <c r="U58" s="65" t="s">
        <v>99</v>
      </c>
      <c r="V58" s="67">
        <v>362</v>
      </c>
      <c r="W58" s="67">
        <v>166</v>
      </c>
      <c r="X58" s="67">
        <v>131</v>
      </c>
      <c r="Y58" s="67">
        <v>23</v>
      </c>
      <c r="Z58" s="67">
        <v>42</v>
      </c>
      <c r="AA58" s="67">
        <v>0</v>
      </c>
      <c r="AB58" s="67">
        <v>42</v>
      </c>
    </row>
    <row r="59" spans="2:28" ht="15.75" customHeight="1">
      <c r="B59" s="14" t="s">
        <v>62</v>
      </c>
      <c r="C59" s="63">
        <f>SUM($V30:$V35)</f>
        <v>9002</v>
      </c>
      <c r="D59" s="62">
        <f>SUM($V30:$V35)/SUM($V77:$V82)*100-100</f>
        <v>-6.1509591326105095</v>
      </c>
      <c r="E59" s="63">
        <f>SUM($W30:$W35)</f>
        <v>2477</v>
      </c>
      <c r="F59" s="62">
        <f>SUM($W30:$W35)/SUM($W77:$W82)*100-100</f>
        <v>-8.665191740412979</v>
      </c>
      <c r="G59" s="63">
        <f>SUM($X30:$X35)</f>
        <v>3042</v>
      </c>
      <c r="H59" s="62">
        <f>SUM($X30:$X35)/SUM($X77:$X82)*100-100</f>
        <v>-18.9664358018114</v>
      </c>
      <c r="I59" s="63">
        <f>SUM($Y30:$Y35)</f>
        <v>244</v>
      </c>
      <c r="J59" s="62">
        <f>SUM($Y30:$Y35)/SUM($Y77:$Y82)*100-100</f>
        <v>1526.6666666666665</v>
      </c>
      <c r="K59" s="63">
        <f>SUM($Z30:$Z35)</f>
        <v>3239</v>
      </c>
      <c r="L59" s="62">
        <f>SUM($Z30:$Z35)/SUM($Z77:$Z82)*100-100</f>
        <v>4.1144326583092266</v>
      </c>
      <c r="M59" s="63">
        <f>SUM($AA30:$AA35)</f>
        <v>1601</v>
      </c>
      <c r="N59" s="62">
        <f>SUM($AA30:$AA35)/SUM($AA77:$AA82)*100-100</f>
        <v>5.7463672391017155</v>
      </c>
      <c r="O59" s="63">
        <f>SUM($AB30:$AB35)</f>
        <v>1620</v>
      </c>
      <c r="P59" s="64">
        <f>SUM($AB30:$AB35)/SUM($AB77:$AB82)*100-100</f>
        <v>1.503759398496257</v>
      </c>
      <c r="S59" s="65" t="s">
        <v>142</v>
      </c>
      <c r="T59" s="65" t="s">
        <v>96</v>
      </c>
      <c r="U59" s="65" t="s">
        <v>100</v>
      </c>
      <c r="V59" s="67">
        <v>1631</v>
      </c>
      <c r="W59" s="67">
        <v>659</v>
      </c>
      <c r="X59" s="67">
        <v>874</v>
      </c>
      <c r="Y59" s="67">
        <v>8</v>
      </c>
      <c r="Z59" s="67">
        <v>90</v>
      </c>
      <c r="AA59" s="67">
        <v>0</v>
      </c>
      <c r="AB59" s="67">
        <v>90</v>
      </c>
    </row>
    <row r="60" spans="2:28" ht="15.75" customHeight="1">
      <c r="B60" s="14" t="s">
        <v>63</v>
      </c>
      <c r="C60" s="63">
        <f>SUM($V36:$V40)</f>
        <v>2770</v>
      </c>
      <c r="D60" s="62">
        <f>SUM($V36:$V40)/SUM($V83:$V87)*100-100</f>
        <v>-11.558109833971912</v>
      </c>
      <c r="E60" s="63">
        <f>SUM($W36:$W40)</f>
        <v>1262</v>
      </c>
      <c r="F60" s="62">
        <f>SUM($W36:$W40)/SUM($W83:$W87)*100-100</f>
        <v>-12.543312543312553</v>
      </c>
      <c r="G60" s="63">
        <f>SUM($X36:$X40)</f>
        <v>1143</v>
      </c>
      <c r="H60" s="62">
        <f>SUM($X36:$X40)/SUM($X83:$X87)*100-100</f>
        <v>0.7048458149779862</v>
      </c>
      <c r="I60" s="63">
        <f>SUM($Y36:$Y40)</f>
        <v>5</v>
      </c>
      <c r="J60" s="62">
        <f>SUM($Y36:$Y40)/SUM($Y83:$Y87)*100-100</f>
        <v>-58.33333333333333</v>
      </c>
      <c r="K60" s="63">
        <f>SUM($Z36:$Z40)</f>
        <v>360</v>
      </c>
      <c r="L60" s="62">
        <f>SUM($Z36:$Z40)/SUM($Z83:$Z87)*100-100</f>
        <v>-33.57933579335793</v>
      </c>
      <c r="M60" s="63">
        <f>SUM($AA36:$AA40)</f>
        <v>32</v>
      </c>
      <c r="N60" s="62">
        <f>SUM($AA36:$AA40)/SUM($AA83:$AA87)*100-100</f>
        <v>-86.26609442060087</v>
      </c>
      <c r="O60" s="63">
        <f>SUM($AB36:$AB40)</f>
        <v>324</v>
      </c>
      <c r="P60" s="64">
        <f>SUM($AB36:$AB40)/SUM($AB83:$AB87)*100-100</f>
        <v>4.854368932038838</v>
      </c>
      <c r="S60" s="65" t="s">
        <v>142</v>
      </c>
      <c r="T60" s="65" t="s">
        <v>96</v>
      </c>
      <c r="U60" s="65" t="s">
        <v>101</v>
      </c>
      <c r="V60" s="67">
        <v>1969</v>
      </c>
      <c r="W60" s="67">
        <v>894</v>
      </c>
      <c r="X60" s="67">
        <v>908</v>
      </c>
      <c r="Y60" s="67">
        <v>1</v>
      </c>
      <c r="Z60" s="67">
        <v>166</v>
      </c>
      <c r="AA60" s="67">
        <v>0</v>
      </c>
      <c r="AB60" s="67">
        <v>166</v>
      </c>
    </row>
    <row r="61" spans="2:28" ht="15.75" customHeight="1">
      <c r="B61" s="14" t="s">
        <v>64</v>
      </c>
      <c r="C61" s="63">
        <f>SUM($V41:$V44)</f>
        <v>1468</v>
      </c>
      <c r="D61" s="62">
        <f>SUM($V41:$V44)/SUM($V88:$V91)*100-100</f>
        <v>-17.713004484304932</v>
      </c>
      <c r="E61" s="63">
        <f>SUM($W41:$W44)</f>
        <v>827</v>
      </c>
      <c r="F61" s="62">
        <f>SUM($W41:$W44)/SUM($W88:$W91)*100-100</f>
        <v>0.12106537530264916</v>
      </c>
      <c r="G61" s="63">
        <f>SUM($X41:$X44)</f>
        <v>453</v>
      </c>
      <c r="H61" s="62">
        <f>SUM($X41:$X44)/SUM($X88:$X91)*100-100</f>
        <v>-42.65822784810127</v>
      </c>
      <c r="I61" s="63">
        <f>SUM($Y41:$Y44)</f>
        <v>1</v>
      </c>
      <c r="J61" s="62">
        <f>SUM($Y41:$Y44)/SUM($Y88:$Y91)*100-100</f>
        <v>-90.9090909090909</v>
      </c>
      <c r="K61" s="63">
        <f>SUM($Z41:$Z44)</f>
        <v>187</v>
      </c>
      <c r="L61" s="62">
        <f>SUM($Z41:$Z44)/SUM($Z88:$Z91)*100-100</f>
        <v>19.10828025477707</v>
      </c>
      <c r="M61" s="63">
        <f>SUM($AA41:$AA44)</f>
        <v>60</v>
      </c>
      <c r="N61" s="62">
        <f>SUM($AA41:$AA44)/SUM($AA88:$AA91)*100-100</f>
        <v>27.65957446808511</v>
      </c>
      <c r="O61" s="63">
        <f>SUM($AB41:$AB44)</f>
        <v>125</v>
      </c>
      <c r="P61" s="64">
        <f>SUM($AB41:$AB44)/SUM($AB88:$AB91)*100-100</f>
        <v>13.63636363636364</v>
      </c>
      <c r="S61" s="65" t="s">
        <v>142</v>
      </c>
      <c r="T61" s="65" t="s">
        <v>96</v>
      </c>
      <c r="U61" s="65" t="s">
        <v>102</v>
      </c>
      <c r="V61" s="67">
        <v>1053</v>
      </c>
      <c r="W61" s="67">
        <v>555</v>
      </c>
      <c r="X61" s="67">
        <v>367</v>
      </c>
      <c r="Y61" s="67">
        <v>2</v>
      </c>
      <c r="Z61" s="67">
        <v>129</v>
      </c>
      <c r="AA61" s="67">
        <v>0</v>
      </c>
      <c r="AB61" s="67">
        <v>129</v>
      </c>
    </row>
    <row r="62" spans="2:28" ht="15.75" customHeight="1">
      <c r="B62" s="14" t="s">
        <v>65</v>
      </c>
      <c r="C62" s="63">
        <f>SUM($V45:$V51)</f>
        <v>6242</v>
      </c>
      <c r="D62" s="62">
        <f>SUM($V45:$V51)/SUM($V92:$V98)*100-100</f>
        <v>-10.955777460770335</v>
      </c>
      <c r="E62" s="63">
        <f>SUM($W45:$W51)</f>
        <v>2342</v>
      </c>
      <c r="F62" s="62">
        <f>SUM($W45:$W51)/SUM($W92:$W98)*100-100</f>
        <v>-10.302566066641134</v>
      </c>
      <c r="G62" s="63">
        <f>SUM($X45:$X51)</f>
        <v>2921</v>
      </c>
      <c r="H62" s="62">
        <f>SUM($X45:$X51)/SUM($X92:$X98)*100-100</f>
        <v>-1.58355795148249</v>
      </c>
      <c r="I62" s="63">
        <f>SUM($Y45:$Y51)</f>
        <v>49</v>
      </c>
      <c r="J62" s="62">
        <f>SUM($Y45:$Y51)/SUM($Y92:$Y98)*100-100</f>
        <v>28.94736842105263</v>
      </c>
      <c r="K62" s="63">
        <f>SUM($Z45:$Z51)</f>
        <v>930</v>
      </c>
      <c r="L62" s="62">
        <f>SUM($Z45:$Z51)/SUM($Z92:$Z98)*100-100</f>
        <v>-33.23761665470208</v>
      </c>
      <c r="M62" s="63">
        <f>SUM($AA45:$AA51)</f>
        <v>419</v>
      </c>
      <c r="N62" s="62">
        <f>SUM($AA45:$AA51)/SUM($AA92:$AA98)*100-100</f>
        <v>-48.14356435643564</v>
      </c>
      <c r="O62" s="63">
        <f>SUM($AB45:$AB51)</f>
        <v>511</v>
      </c>
      <c r="P62" s="64">
        <f>SUM($AB45:$AB51)/SUM($AB92:$AB98)*100-100</f>
        <v>-11.744386873920547</v>
      </c>
      <c r="S62" s="65" t="s">
        <v>142</v>
      </c>
      <c r="T62" s="65" t="s">
        <v>96</v>
      </c>
      <c r="U62" s="65" t="s">
        <v>103</v>
      </c>
      <c r="V62" s="67">
        <v>1130</v>
      </c>
      <c r="W62" s="67">
        <v>632</v>
      </c>
      <c r="X62" s="67">
        <v>345</v>
      </c>
      <c r="Y62" s="67">
        <v>0</v>
      </c>
      <c r="Z62" s="67">
        <v>153</v>
      </c>
      <c r="AA62" s="67">
        <v>0</v>
      </c>
      <c r="AB62" s="67">
        <v>153</v>
      </c>
    </row>
    <row r="63" spans="2:28" ht="15.75" customHeight="1" thickBot="1">
      <c r="B63" s="15" t="s">
        <v>56</v>
      </c>
      <c r="C63" s="74">
        <f>$V52</f>
        <v>1338</v>
      </c>
      <c r="D63" s="73">
        <f>$V52/$V99*100-100</f>
        <v>3.0816640986132597</v>
      </c>
      <c r="E63" s="74">
        <f>$W52</f>
        <v>241</v>
      </c>
      <c r="F63" s="73">
        <f>$W52/$W99*100-100</f>
        <v>-32.68156424581005</v>
      </c>
      <c r="G63" s="74">
        <f>$X52</f>
        <v>859</v>
      </c>
      <c r="H63" s="73">
        <f>$X52/$X99*100-100</f>
        <v>-1.0368663594470036</v>
      </c>
      <c r="I63" s="74">
        <f>$Y52</f>
        <v>8</v>
      </c>
      <c r="J63" s="73" t="e">
        <f>$Y52/$Y99*100-100</f>
        <v>#DIV/0!</v>
      </c>
      <c r="K63" s="74">
        <f>$Z52</f>
        <v>230</v>
      </c>
      <c r="L63" s="73">
        <f>$Z52/$Z99*100-100</f>
        <v>219.44444444444446</v>
      </c>
      <c r="M63" s="74">
        <f>$AA52</f>
        <v>203</v>
      </c>
      <c r="N63" s="73">
        <f>$AA52/$AA99*100-100</f>
        <v>322.9166666666667</v>
      </c>
      <c r="O63" s="74">
        <f>$AB52</f>
        <v>27</v>
      </c>
      <c r="P63" s="75">
        <f>$AB52/$AB99*100-100</f>
        <v>12.5</v>
      </c>
      <c r="S63" s="65" t="s">
        <v>142</v>
      </c>
      <c r="T63" s="65" t="s">
        <v>96</v>
      </c>
      <c r="U63" s="65" t="s">
        <v>104</v>
      </c>
      <c r="V63" s="67">
        <v>5114</v>
      </c>
      <c r="W63" s="67">
        <v>1421</v>
      </c>
      <c r="X63" s="67">
        <v>1820</v>
      </c>
      <c r="Y63" s="67">
        <v>11</v>
      </c>
      <c r="Z63" s="67">
        <v>1862</v>
      </c>
      <c r="AA63" s="67">
        <v>795</v>
      </c>
      <c r="AB63" s="67">
        <v>1067</v>
      </c>
    </row>
    <row r="64" spans="2:28" ht="15.75" customHeight="1">
      <c r="B64" s="14" t="s">
        <v>66</v>
      </c>
      <c r="C64" s="63">
        <f>SUM($V16:$V19)</f>
        <v>27114</v>
      </c>
      <c r="D64" s="62">
        <f>SUM($V16:$V19)/SUM($V63:$V66)*100-100</f>
        <v>5.146003800364525</v>
      </c>
      <c r="E64" s="63">
        <f>SUM($W16:$W19)</f>
        <v>4826</v>
      </c>
      <c r="F64" s="62">
        <f>SUM($W16:$W19)/SUM($W63:$W66)*100-100</f>
        <v>-6.779988410276218</v>
      </c>
      <c r="G64" s="63">
        <f>SUM($X16:$X19)</f>
        <v>10323</v>
      </c>
      <c r="H64" s="62">
        <f>SUM($X16:$X19)/SUM($X63:$X66)*100-100</f>
        <v>6.5545004128819215</v>
      </c>
      <c r="I64" s="63">
        <f>SUM($Y16:$Y19)</f>
        <v>57</v>
      </c>
      <c r="J64" s="62">
        <f>SUM($Y16:$Y19)/SUM($Y63:$Y66)*100-100</f>
        <v>-89.01734104046243</v>
      </c>
      <c r="K64" s="63">
        <f>SUM($Z16:$Z19)</f>
        <v>11908</v>
      </c>
      <c r="L64" s="62">
        <f>SUM($Z16:$Z19)/SUM($Z63:$Z66)*100-100</f>
        <v>14.466980678650401</v>
      </c>
      <c r="M64" s="63">
        <f>SUM($AA16:$AA19)</f>
        <v>7324</v>
      </c>
      <c r="N64" s="62">
        <f>SUM($AA16:$AA19)/SUM($AA63:$AA66)*100-100</f>
        <v>29.034531360112766</v>
      </c>
      <c r="O64" s="63">
        <f>SUM($AB16:$AB19)</f>
        <v>4488</v>
      </c>
      <c r="P64" s="64">
        <f>SUM($AB16:$AB19)/SUM($AB63:$AB66)*100-100</f>
        <v>-4.204909284951981</v>
      </c>
      <c r="S64" s="65" t="s">
        <v>142</v>
      </c>
      <c r="T64" s="65" t="s">
        <v>96</v>
      </c>
      <c r="U64" s="65" t="s">
        <v>105</v>
      </c>
      <c r="V64" s="67">
        <v>4050</v>
      </c>
      <c r="W64" s="67">
        <v>1110</v>
      </c>
      <c r="X64" s="67">
        <v>1150</v>
      </c>
      <c r="Y64" s="67">
        <v>6</v>
      </c>
      <c r="Z64" s="67">
        <v>1784</v>
      </c>
      <c r="AA64" s="67">
        <v>973</v>
      </c>
      <c r="AB64" s="67">
        <v>801</v>
      </c>
    </row>
    <row r="65" spans="2:28" ht="15.75" customHeight="1">
      <c r="B65" s="14" t="s">
        <v>67</v>
      </c>
      <c r="C65" s="63">
        <f>SUM($V26:$V29)</f>
        <v>7651</v>
      </c>
      <c r="D65" s="62">
        <f>SUM($V26:$V29)/SUM($V73:$V76)*100-100</f>
        <v>-8.38222967309305</v>
      </c>
      <c r="E65" s="63">
        <f>SUM($W26:$W29)</f>
        <v>3431</v>
      </c>
      <c r="F65" s="62">
        <f>SUM($W26:$W29)/SUM($W73:$W76)*100-100</f>
        <v>-8.943736730360925</v>
      </c>
      <c r="G65" s="63">
        <f>SUM($X26:$X29)</f>
        <v>2413</v>
      </c>
      <c r="H65" s="62">
        <f>SUM($X26:$X29)/SUM($X73:$X76)*100-100</f>
        <v>-22.4365155898425</v>
      </c>
      <c r="I65" s="63">
        <f>SUM($Y26:$Y29)</f>
        <v>207</v>
      </c>
      <c r="J65" s="62">
        <f>SUM($Y26:$Y29)/SUM($Y73:$Y76)*100-100</f>
        <v>840.9090909090909</v>
      </c>
      <c r="K65" s="63">
        <f>SUM($Z26:$Z29)</f>
        <v>1600</v>
      </c>
      <c r="L65" s="62">
        <f>SUM($Z26:$Z29)/SUM($Z73:$Z76)*100-100</f>
        <v>10.34482758620689</v>
      </c>
      <c r="M65" s="63">
        <f>SUM($AA26:$AA29)</f>
        <v>477</v>
      </c>
      <c r="N65" s="62">
        <f>SUM($AA26:$AA29)/SUM($AA73:$AA76)*100-100</f>
        <v>61.148648648648646</v>
      </c>
      <c r="O65" s="63">
        <f>SUM($AB26:$AB29)</f>
        <v>1123</v>
      </c>
      <c r="P65" s="64">
        <f>SUM($AB26:$AB29)/SUM($AB73:$AB76)*100-100</f>
        <v>-2.686308492201036</v>
      </c>
      <c r="S65" s="65" t="s">
        <v>142</v>
      </c>
      <c r="T65" s="65" t="s">
        <v>96</v>
      </c>
      <c r="U65" s="65" t="s">
        <v>106</v>
      </c>
      <c r="V65" s="67">
        <v>10710</v>
      </c>
      <c r="W65" s="67">
        <v>1346</v>
      </c>
      <c r="X65" s="67">
        <v>4785</v>
      </c>
      <c r="Y65" s="67">
        <v>502</v>
      </c>
      <c r="Z65" s="67">
        <v>4077</v>
      </c>
      <c r="AA65" s="67">
        <v>2639</v>
      </c>
      <c r="AB65" s="67">
        <v>1420</v>
      </c>
    </row>
    <row r="66" spans="2:28" ht="15.75" customHeight="1">
      <c r="B66" s="14" t="s">
        <v>68</v>
      </c>
      <c r="C66" s="63">
        <f>SUM($V30:$V35)</f>
        <v>9002</v>
      </c>
      <c r="D66" s="62">
        <f>SUM($V30:$V35)/SUM($V77:$V82)*100-100</f>
        <v>-6.1509591326105095</v>
      </c>
      <c r="E66" s="63">
        <f>SUM($W30:$W35)</f>
        <v>2477</v>
      </c>
      <c r="F66" s="62">
        <f>SUM($W30:$W35)/SUM($W77:$W82)*100-100</f>
        <v>-8.665191740412979</v>
      </c>
      <c r="G66" s="63">
        <f>SUM($X30:$X35)</f>
        <v>3042</v>
      </c>
      <c r="H66" s="62">
        <f>SUM($X30:$X35)/SUM($X77:$X82)*100-100</f>
        <v>-18.9664358018114</v>
      </c>
      <c r="I66" s="63">
        <f>SUM($Y30:$Y35)</f>
        <v>244</v>
      </c>
      <c r="J66" s="62">
        <f>SUM($Y30:$Y35)/SUM($Y77:$Y82)*100-100</f>
        <v>1526.6666666666665</v>
      </c>
      <c r="K66" s="63">
        <f>SUM($Z30:$Z35)</f>
        <v>3239</v>
      </c>
      <c r="L66" s="62">
        <f>SUM($Z30:$Z35)/SUM($Z77:$Z82)*100-100</f>
        <v>4.1144326583092266</v>
      </c>
      <c r="M66" s="63">
        <f>SUM($AA30:$AA35)</f>
        <v>1601</v>
      </c>
      <c r="N66" s="62">
        <f>SUM($AA30:$AA35)/SUM($AA77:$AA82)*100-100</f>
        <v>5.7463672391017155</v>
      </c>
      <c r="O66" s="63">
        <f>SUM($AB30:$AB35)</f>
        <v>1620</v>
      </c>
      <c r="P66" s="64">
        <f>SUM($AB30:$AB35)/SUM($AB77:$AB82)*100-100</f>
        <v>1.503759398496257</v>
      </c>
      <c r="S66" s="65" t="s">
        <v>142</v>
      </c>
      <c r="T66" s="65" t="s">
        <v>96</v>
      </c>
      <c r="U66" s="65" t="s">
        <v>107</v>
      </c>
      <c r="V66" s="67">
        <v>5913</v>
      </c>
      <c r="W66" s="67">
        <v>1300</v>
      </c>
      <c r="X66" s="67">
        <v>1933</v>
      </c>
      <c r="Y66" s="67">
        <v>0</v>
      </c>
      <c r="Z66" s="67">
        <v>2680</v>
      </c>
      <c r="AA66" s="67">
        <v>1269</v>
      </c>
      <c r="AB66" s="67">
        <v>1397</v>
      </c>
    </row>
    <row r="67" spans="2:28" ht="15.75" customHeight="1" thickBot="1">
      <c r="B67" s="16" t="s">
        <v>69</v>
      </c>
      <c r="C67" s="74">
        <f>SUM($V6:$V15)+SUM($V20:$V25)+SUM($V36:$V52)</f>
        <v>23785</v>
      </c>
      <c r="D67" s="73">
        <f>(SUM($V6:$V15)+SUM($V20:$V25)+SUM($V36:$V52))/(SUM($V53:$V62)+SUM($V67:$V72)+SUM($V83:$V99))*100-100</f>
        <v>-8.374744789860927</v>
      </c>
      <c r="E67" s="74">
        <f>SUM($W6:$W15)+SUM($W20:$W25)+SUM($W36:$W52)</f>
        <v>10079</v>
      </c>
      <c r="F67" s="73">
        <f>(SUM($W6:$W15)+SUM($W20:$W25)+SUM($W36:$W52))/(SUM($W53:$W62)+SUM($W67:$W72)+SUM($W83:$W99))*100-100</f>
        <v>-10.281288944276298</v>
      </c>
      <c r="G67" s="74">
        <f>SUM($X6:$X15)+SUM($X20:$X25)+SUM($X36:$X52)</f>
        <v>9894</v>
      </c>
      <c r="H67" s="73">
        <f>(SUM($X6:$X15)+SUM($X20:$X25)+SUM($X36:$X52))/(SUM($X53:$X62)+SUM($X67:$X72)+SUM($X83:$X99))*100-100</f>
        <v>-11.589670270753288</v>
      </c>
      <c r="I67" s="74">
        <f>SUM($Y6:$Y15)+SUM($Y20:$Y25)+SUM($Y36:$Y52)</f>
        <v>114</v>
      </c>
      <c r="J67" s="73">
        <f>(SUM($Y6:$Y15)+SUM($Y20:$Y25)+SUM($Y36:$Y52))/(SUM($Y53:$Y62)+SUM($Y67:$Y72)+SUM($Y83:$Y99))*100-100</f>
        <v>0.8849557522123916</v>
      </c>
      <c r="K67" s="74">
        <f>SUM($Z6:$Z15)+SUM($Z20:$Z25)+SUM($Z36:$Z52)</f>
        <v>3698</v>
      </c>
      <c r="L67" s="73">
        <f>(SUM($Z6:$Z15)+SUM($Z20:$Z25)+SUM($Z36:$Z52))/(SUM($Z53:$Z62)+SUM($Z67:$Z72)+SUM($Z83:$Z99))*100-100</f>
        <v>8.097047646886878</v>
      </c>
      <c r="M67" s="74">
        <f>SUM($AA6:$AA15)+SUM($AA20:$AA25)+SUM($AA36:$AA52)</f>
        <v>1291</v>
      </c>
      <c r="N67" s="73">
        <f>(SUM($AA6:$AA15)+SUM($AA20:$AA25)+SUM($AA36:$AA52))/(SUM($AA53:$AA62)+SUM($AA67:$AA72)+SUM($AA83:$AA99))*100-100</f>
        <v>8.670033670033675</v>
      </c>
      <c r="O67" s="74">
        <f>SUM($AB6:$AB15)+SUM($AB20:$AB25)+SUM($AB36:$AB52)</f>
        <v>2399</v>
      </c>
      <c r="P67" s="75">
        <f>(SUM($AB6:$AB15)+SUM($AB20:$AB25)+SUM($AB36:$AB52))/(SUM($AB53:$AB62)+SUM($AB67:$AB72)+SUM($AB83:$AB99))*100-100</f>
        <v>8.111762054979721</v>
      </c>
      <c r="S67" s="65" t="s">
        <v>142</v>
      </c>
      <c r="T67" s="65" t="s">
        <v>96</v>
      </c>
      <c r="U67" s="65" t="s">
        <v>108</v>
      </c>
      <c r="V67" s="67">
        <v>562</v>
      </c>
      <c r="W67" s="67">
        <v>311</v>
      </c>
      <c r="X67" s="67">
        <v>211</v>
      </c>
      <c r="Y67" s="67">
        <v>0</v>
      </c>
      <c r="Z67" s="67">
        <v>40</v>
      </c>
      <c r="AA67" s="67">
        <v>0</v>
      </c>
      <c r="AB67" s="67">
        <v>40</v>
      </c>
    </row>
    <row r="68" spans="19:28" ht="15.75" customHeight="1">
      <c r="S68" s="65" t="s">
        <v>142</v>
      </c>
      <c r="T68" s="65" t="s">
        <v>96</v>
      </c>
      <c r="U68" s="65" t="s">
        <v>109</v>
      </c>
      <c r="V68" s="67">
        <v>331</v>
      </c>
      <c r="W68" s="67">
        <v>197</v>
      </c>
      <c r="X68" s="67">
        <v>111</v>
      </c>
      <c r="Y68" s="67">
        <v>0</v>
      </c>
      <c r="Z68" s="67">
        <v>23</v>
      </c>
      <c r="AA68" s="67">
        <v>0</v>
      </c>
      <c r="AB68" s="67">
        <v>23</v>
      </c>
    </row>
    <row r="69" spans="19:28" ht="15.75" customHeight="1">
      <c r="S69" s="65" t="s">
        <v>142</v>
      </c>
      <c r="T69" s="65" t="s">
        <v>96</v>
      </c>
      <c r="U69" s="65" t="s">
        <v>110</v>
      </c>
      <c r="V69" s="67">
        <v>373</v>
      </c>
      <c r="W69" s="67">
        <v>220</v>
      </c>
      <c r="X69" s="67">
        <v>109</v>
      </c>
      <c r="Y69" s="67">
        <v>0</v>
      </c>
      <c r="Z69" s="67">
        <v>44</v>
      </c>
      <c r="AA69" s="67">
        <v>0</v>
      </c>
      <c r="AB69" s="67">
        <v>44</v>
      </c>
    </row>
    <row r="70" spans="19:28" ht="15.75" customHeight="1">
      <c r="S70" s="65" t="s">
        <v>142</v>
      </c>
      <c r="T70" s="65" t="s">
        <v>96</v>
      </c>
      <c r="U70" s="65" t="s">
        <v>111</v>
      </c>
      <c r="V70" s="67">
        <v>235</v>
      </c>
      <c r="W70" s="67">
        <v>157</v>
      </c>
      <c r="X70" s="67">
        <v>61</v>
      </c>
      <c r="Y70" s="67">
        <v>0</v>
      </c>
      <c r="Z70" s="67">
        <v>17</v>
      </c>
      <c r="AA70" s="67">
        <v>0</v>
      </c>
      <c r="AB70" s="67">
        <v>17</v>
      </c>
    </row>
    <row r="71" spans="19:28" ht="12">
      <c r="S71" s="65" t="s">
        <v>142</v>
      </c>
      <c r="T71" s="65" t="s">
        <v>96</v>
      </c>
      <c r="U71" s="65" t="s">
        <v>112</v>
      </c>
      <c r="V71" s="67">
        <v>285</v>
      </c>
      <c r="W71" s="67">
        <v>220</v>
      </c>
      <c r="X71" s="67">
        <v>46</v>
      </c>
      <c r="Y71" s="67">
        <v>0</v>
      </c>
      <c r="Z71" s="67">
        <v>19</v>
      </c>
      <c r="AA71" s="67">
        <v>0</v>
      </c>
      <c r="AB71" s="67">
        <v>19</v>
      </c>
    </row>
    <row r="72" spans="19:28" ht="12">
      <c r="S72" s="65" t="s">
        <v>142</v>
      </c>
      <c r="T72" s="65" t="s">
        <v>96</v>
      </c>
      <c r="U72" s="65" t="s">
        <v>113</v>
      </c>
      <c r="V72" s="67">
        <v>762</v>
      </c>
      <c r="W72" s="67">
        <v>451</v>
      </c>
      <c r="X72" s="67">
        <v>239</v>
      </c>
      <c r="Y72" s="67">
        <v>4</v>
      </c>
      <c r="Z72" s="67">
        <v>68</v>
      </c>
      <c r="AA72" s="67">
        <v>0</v>
      </c>
      <c r="AB72" s="67">
        <v>68</v>
      </c>
    </row>
    <row r="73" spans="19:28" ht="12">
      <c r="S73" s="65" t="s">
        <v>142</v>
      </c>
      <c r="T73" s="65" t="s">
        <v>96</v>
      </c>
      <c r="U73" s="65" t="s">
        <v>114</v>
      </c>
      <c r="V73" s="67">
        <v>788</v>
      </c>
      <c r="W73" s="67">
        <v>519</v>
      </c>
      <c r="X73" s="67">
        <v>148</v>
      </c>
      <c r="Y73" s="67">
        <v>5</v>
      </c>
      <c r="Z73" s="67">
        <v>116</v>
      </c>
      <c r="AA73" s="67">
        <v>0</v>
      </c>
      <c r="AB73" s="67">
        <v>116</v>
      </c>
    </row>
    <row r="74" spans="19:28" ht="12">
      <c r="S74" s="65" t="s">
        <v>142</v>
      </c>
      <c r="T74" s="65" t="s">
        <v>96</v>
      </c>
      <c r="U74" s="65" t="s">
        <v>115</v>
      </c>
      <c r="V74" s="67">
        <v>2108</v>
      </c>
      <c r="W74" s="67">
        <v>1086</v>
      </c>
      <c r="X74" s="67">
        <v>867</v>
      </c>
      <c r="Y74" s="67">
        <v>6</v>
      </c>
      <c r="Z74" s="67">
        <v>149</v>
      </c>
      <c r="AA74" s="67">
        <v>0</v>
      </c>
      <c r="AB74" s="67">
        <v>149</v>
      </c>
    </row>
    <row r="75" spans="19:28" ht="12">
      <c r="S75" s="65" t="s">
        <v>142</v>
      </c>
      <c r="T75" s="65" t="s">
        <v>96</v>
      </c>
      <c r="U75" s="65" t="s">
        <v>116</v>
      </c>
      <c r="V75" s="67">
        <v>4650</v>
      </c>
      <c r="W75" s="67">
        <v>1704</v>
      </c>
      <c r="X75" s="67">
        <v>1817</v>
      </c>
      <c r="Y75" s="67">
        <v>11</v>
      </c>
      <c r="Z75" s="67">
        <v>1118</v>
      </c>
      <c r="AA75" s="67">
        <v>296</v>
      </c>
      <c r="AB75" s="67">
        <v>822</v>
      </c>
    </row>
    <row r="76" spans="19:28" ht="12">
      <c r="S76" s="65" t="s">
        <v>142</v>
      </c>
      <c r="T76" s="65" t="s">
        <v>96</v>
      </c>
      <c r="U76" s="65" t="s">
        <v>117</v>
      </c>
      <c r="V76" s="67">
        <v>805</v>
      </c>
      <c r="W76" s="67">
        <v>459</v>
      </c>
      <c r="X76" s="67">
        <v>279</v>
      </c>
      <c r="Y76" s="67">
        <v>0</v>
      </c>
      <c r="Z76" s="67">
        <v>67</v>
      </c>
      <c r="AA76" s="67">
        <v>0</v>
      </c>
      <c r="AB76" s="67">
        <v>67</v>
      </c>
    </row>
    <row r="77" spans="19:28" ht="12">
      <c r="S77" s="65" t="s">
        <v>142</v>
      </c>
      <c r="T77" s="65" t="s">
        <v>96</v>
      </c>
      <c r="U77" s="65" t="s">
        <v>118</v>
      </c>
      <c r="V77" s="67">
        <v>670</v>
      </c>
      <c r="W77" s="67">
        <v>378</v>
      </c>
      <c r="X77" s="67">
        <v>199</v>
      </c>
      <c r="Y77" s="67">
        <v>0</v>
      </c>
      <c r="Z77" s="67">
        <v>93</v>
      </c>
      <c r="AA77" s="67">
        <v>0</v>
      </c>
      <c r="AB77" s="67">
        <v>93</v>
      </c>
    </row>
    <row r="78" spans="19:28" ht="12">
      <c r="S78" s="65" t="s">
        <v>142</v>
      </c>
      <c r="T78" s="65" t="s">
        <v>96</v>
      </c>
      <c r="U78" s="65" t="s">
        <v>119</v>
      </c>
      <c r="V78" s="67">
        <v>1370</v>
      </c>
      <c r="W78" s="67">
        <v>359</v>
      </c>
      <c r="X78" s="67">
        <v>483</v>
      </c>
      <c r="Y78" s="67">
        <v>2</v>
      </c>
      <c r="Z78" s="67">
        <v>526</v>
      </c>
      <c r="AA78" s="67">
        <v>287</v>
      </c>
      <c r="AB78" s="67">
        <v>239</v>
      </c>
    </row>
    <row r="79" spans="19:28" ht="12">
      <c r="S79" s="65" t="s">
        <v>142</v>
      </c>
      <c r="T79" s="65" t="s">
        <v>96</v>
      </c>
      <c r="U79" s="65" t="s">
        <v>120</v>
      </c>
      <c r="V79" s="67">
        <v>3925</v>
      </c>
      <c r="W79" s="67">
        <v>727</v>
      </c>
      <c r="X79" s="67">
        <v>1788</v>
      </c>
      <c r="Y79" s="67">
        <v>5</v>
      </c>
      <c r="Z79" s="67">
        <v>1405</v>
      </c>
      <c r="AA79" s="67">
        <v>793</v>
      </c>
      <c r="AB79" s="67">
        <v>611</v>
      </c>
    </row>
    <row r="80" spans="19:28" ht="12">
      <c r="S80" s="65" t="s">
        <v>142</v>
      </c>
      <c r="T80" s="65" t="s">
        <v>96</v>
      </c>
      <c r="U80" s="65" t="s">
        <v>121</v>
      </c>
      <c r="V80" s="67">
        <v>2789</v>
      </c>
      <c r="W80" s="67">
        <v>795</v>
      </c>
      <c r="X80" s="67">
        <v>1036</v>
      </c>
      <c r="Y80" s="67">
        <v>8</v>
      </c>
      <c r="Z80" s="67">
        <v>950</v>
      </c>
      <c r="AA80" s="67">
        <v>434</v>
      </c>
      <c r="AB80" s="67">
        <v>516</v>
      </c>
    </row>
    <row r="81" spans="19:28" ht="12">
      <c r="S81" s="65" t="s">
        <v>142</v>
      </c>
      <c r="T81" s="65" t="s">
        <v>96</v>
      </c>
      <c r="U81" s="65" t="s">
        <v>122</v>
      </c>
      <c r="V81" s="67">
        <v>459</v>
      </c>
      <c r="W81" s="67">
        <v>211</v>
      </c>
      <c r="X81" s="67">
        <v>159</v>
      </c>
      <c r="Y81" s="67">
        <v>0</v>
      </c>
      <c r="Z81" s="67">
        <v>89</v>
      </c>
      <c r="AA81" s="67">
        <v>0</v>
      </c>
      <c r="AB81" s="67">
        <v>89</v>
      </c>
    </row>
    <row r="82" spans="19:28" ht="12">
      <c r="S82" s="65" t="s">
        <v>142</v>
      </c>
      <c r="T82" s="65" t="s">
        <v>96</v>
      </c>
      <c r="U82" s="65" t="s">
        <v>123</v>
      </c>
      <c r="V82" s="67">
        <v>379</v>
      </c>
      <c r="W82" s="67">
        <v>242</v>
      </c>
      <c r="X82" s="67">
        <v>89</v>
      </c>
      <c r="Y82" s="67">
        <v>0</v>
      </c>
      <c r="Z82" s="67">
        <v>48</v>
      </c>
      <c r="AA82" s="67">
        <v>0</v>
      </c>
      <c r="AB82" s="67">
        <v>48</v>
      </c>
    </row>
    <row r="83" spans="19:28" ht="12">
      <c r="S83" s="65" t="s">
        <v>142</v>
      </c>
      <c r="T83" s="65" t="s">
        <v>96</v>
      </c>
      <c r="U83" s="65" t="s">
        <v>124</v>
      </c>
      <c r="V83" s="67">
        <v>137</v>
      </c>
      <c r="W83" s="67">
        <v>91</v>
      </c>
      <c r="X83" s="67">
        <v>40</v>
      </c>
      <c r="Y83" s="67">
        <v>0</v>
      </c>
      <c r="Z83" s="67">
        <v>6</v>
      </c>
      <c r="AA83" s="67">
        <v>0</v>
      </c>
      <c r="AB83" s="67">
        <v>6</v>
      </c>
    </row>
    <row r="84" spans="19:28" ht="12">
      <c r="S84" s="65" t="s">
        <v>142</v>
      </c>
      <c r="T84" s="65" t="s">
        <v>96</v>
      </c>
      <c r="U84" s="65" t="s">
        <v>125</v>
      </c>
      <c r="V84" s="67">
        <v>170</v>
      </c>
      <c r="W84" s="67">
        <v>123</v>
      </c>
      <c r="X84" s="67">
        <v>43</v>
      </c>
      <c r="Y84" s="67">
        <v>0</v>
      </c>
      <c r="Z84" s="67">
        <v>4</v>
      </c>
      <c r="AA84" s="67">
        <v>0</v>
      </c>
      <c r="AB84" s="67">
        <v>4</v>
      </c>
    </row>
    <row r="85" spans="19:28" ht="12">
      <c r="S85" s="65" t="s">
        <v>142</v>
      </c>
      <c r="T85" s="65" t="s">
        <v>96</v>
      </c>
      <c r="U85" s="65" t="s">
        <v>126</v>
      </c>
      <c r="V85" s="67">
        <v>996</v>
      </c>
      <c r="W85" s="67">
        <v>462</v>
      </c>
      <c r="X85" s="67">
        <v>335</v>
      </c>
      <c r="Y85" s="67">
        <v>5</v>
      </c>
      <c r="Z85" s="67">
        <v>194</v>
      </c>
      <c r="AA85" s="67">
        <v>120</v>
      </c>
      <c r="AB85" s="67">
        <v>74</v>
      </c>
    </row>
    <row r="86" spans="19:28" ht="12">
      <c r="S86" s="65" t="s">
        <v>142</v>
      </c>
      <c r="T86" s="65" t="s">
        <v>96</v>
      </c>
      <c r="U86" s="65" t="s">
        <v>127</v>
      </c>
      <c r="V86" s="67">
        <v>1212</v>
      </c>
      <c r="W86" s="67">
        <v>399</v>
      </c>
      <c r="X86" s="67">
        <v>541</v>
      </c>
      <c r="Y86" s="67">
        <v>2</v>
      </c>
      <c r="Z86" s="67">
        <v>270</v>
      </c>
      <c r="AA86" s="67">
        <v>77</v>
      </c>
      <c r="AB86" s="67">
        <v>193</v>
      </c>
    </row>
    <row r="87" spans="19:28" ht="12">
      <c r="S87" s="65" t="s">
        <v>142</v>
      </c>
      <c r="T87" s="65" t="s">
        <v>96</v>
      </c>
      <c r="U87" s="65" t="s">
        <v>128</v>
      </c>
      <c r="V87" s="67">
        <v>617</v>
      </c>
      <c r="W87" s="67">
        <v>368</v>
      </c>
      <c r="X87" s="67">
        <v>176</v>
      </c>
      <c r="Y87" s="67">
        <v>5</v>
      </c>
      <c r="Z87" s="67">
        <v>68</v>
      </c>
      <c r="AA87" s="67">
        <v>36</v>
      </c>
      <c r="AB87" s="67">
        <v>32</v>
      </c>
    </row>
    <row r="88" spans="19:28" ht="12">
      <c r="S88" s="65" t="s">
        <v>142</v>
      </c>
      <c r="T88" s="65" t="s">
        <v>96</v>
      </c>
      <c r="U88" s="65" t="s">
        <v>129</v>
      </c>
      <c r="V88" s="67">
        <v>399</v>
      </c>
      <c r="W88" s="67">
        <v>177</v>
      </c>
      <c r="X88" s="67">
        <v>210</v>
      </c>
      <c r="Y88" s="67">
        <v>2</v>
      </c>
      <c r="Z88" s="67">
        <v>10</v>
      </c>
      <c r="AA88" s="67">
        <v>0</v>
      </c>
      <c r="AB88" s="67">
        <v>10</v>
      </c>
    </row>
    <row r="89" spans="19:28" ht="12">
      <c r="S89" s="65" t="s">
        <v>142</v>
      </c>
      <c r="T89" s="65" t="s">
        <v>96</v>
      </c>
      <c r="U89" s="65" t="s">
        <v>130</v>
      </c>
      <c r="V89" s="67">
        <v>467</v>
      </c>
      <c r="W89" s="67">
        <v>237</v>
      </c>
      <c r="X89" s="67">
        <v>152</v>
      </c>
      <c r="Y89" s="67">
        <v>1</v>
      </c>
      <c r="Z89" s="67">
        <v>77</v>
      </c>
      <c r="AA89" s="67">
        <v>47</v>
      </c>
      <c r="AB89" s="67">
        <v>30</v>
      </c>
    </row>
    <row r="90" spans="19:28" ht="12">
      <c r="S90" s="65" t="s">
        <v>142</v>
      </c>
      <c r="T90" s="65" t="s">
        <v>96</v>
      </c>
      <c r="U90" s="65" t="s">
        <v>131</v>
      </c>
      <c r="V90" s="67">
        <v>696</v>
      </c>
      <c r="W90" s="67">
        <v>296</v>
      </c>
      <c r="X90" s="67">
        <v>350</v>
      </c>
      <c r="Y90" s="67">
        <v>0</v>
      </c>
      <c r="Z90" s="67">
        <v>50</v>
      </c>
      <c r="AA90" s="67">
        <v>0</v>
      </c>
      <c r="AB90" s="67">
        <v>50</v>
      </c>
    </row>
    <row r="91" spans="19:28" ht="12">
      <c r="S91" s="65" t="s">
        <v>142</v>
      </c>
      <c r="T91" s="65" t="s">
        <v>96</v>
      </c>
      <c r="U91" s="65" t="s">
        <v>132</v>
      </c>
      <c r="V91" s="67">
        <v>222</v>
      </c>
      <c r="W91" s="67">
        <v>116</v>
      </c>
      <c r="X91" s="67">
        <v>78</v>
      </c>
      <c r="Y91" s="67">
        <v>8</v>
      </c>
      <c r="Z91" s="67">
        <v>20</v>
      </c>
      <c r="AA91" s="67">
        <v>0</v>
      </c>
      <c r="AB91" s="67">
        <v>20</v>
      </c>
    </row>
    <row r="92" spans="19:28" ht="12">
      <c r="S92" s="65" t="s">
        <v>142</v>
      </c>
      <c r="T92" s="65" t="s">
        <v>96</v>
      </c>
      <c r="U92" s="65" t="s">
        <v>133</v>
      </c>
      <c r="V92" s="67">
        <v>2698</v>
      </c>
      <c r="W92" s="67">
        <v>737</v>
      </c>
      <c r="X92" s="67">
        <v>1181</v>
      </c>
      <c r="Y92" s="67">
        <v>2</v>
      </c>
      <c r="Z92" s="67">
        <v>778</v>
      </c>
      <c r="AA92" s="67">
        <v>477</v>
      </c>
      <c r="AB92" s="67">
        <v>295</v>
      </c>
    </row>
    <row r="93" spans="19:28" ht="12">
      <c r="S93" s="65" t="s">
        <v>142</v>
      </c>
      <c r="T93" s="65" t="s">
        <v>96</v>
      </c>
      <c r="U93" s="65" t="s">
        <v>134</v>
      </c>
      <c r="V93" s="67">
        <v>427</v>
      </c>
      <c r="W93" s="67">
        <v>188</v>
      </c>
      <c r="X93" s="67">
        <v>127</v>
      </c>
      <c r="Y93" s="67">
        <v>1</v>
      </c>
      <c r="Z93" s="67">
        <v>111</v>
      </c>
      <c r="AA93" s="67">
        <v>65</v>
      </c>
      <c r="AB93" s="67">
        <v>46</v>
      </c>
    </row>
    <row r="94" spans="19:28" ht="12">
      <c r="S94" s="65" t="s">
        <v>142</v>
      </c>
      <c r="T94" s="65" t="s">
        <v>96</v>
      </c>
      <c r="U94" s="65" t="s">
        <v>135</v>
      </c>
      <c r="V94" s="67">
        <v>466</v>
      </c>
      <c r="W94" s="67">
        <v>249</v>
      </c>
      <c r="X94" s="67">
        <v>194</v>
      </c>
      <c r="Y94" s="67">
        <v>1</v>
      </c>
      <c r="Z94" s="67">
        <v>22</v>
      </c>
      <c r="AA94" s="67">
        <v>0</v>
      </c>
      <c r="AB94" s="67">
        <v>22</v>
      </c>
    </row>
    <row r="95" spans="19:28" ht="12">
      <c r="S95" s="65" t="s">
        <v>142</v>
      </c>
      <c r="T95" s="65" t="s">
        <v>96</v>
      </c>
      <c r="U95" s="65" t="s">
        <v>136</v>
      </c>
      <c r="V95" s="67">
        <v>1255</v>
      </c>
      <c r="W95" s="67">
        <v>432</v>
      </c>
      <c r="X95" s="67">
        <v>593</v>
      </c>
      <c r="Y95" s="67">
        <v>0</v>
      </c>
      <c r="Z95" s="67">
        <v>230</v>
      </c>
      <c r="AA95" s="67">
        <v>157</v>
      </c>
      <c r="AB95" s="67">
        <v>73</v>
      </c>
    </row>
    <row r="96" spans="19:28" ht="12">
      <c r="S96" s="65" t="s">
        <v>142</v>
      </c>
      <c r="T96" s="65" t="s">
        <v>96</v>
      </c>
      <c r="U96" s="65" t="s">
        <v>137</v>
      </c>
      <c r="V96" s="67">
        <v>636</v>
      </c>
      <c r="W96" s="67">
        <v>236</v>
      </c>
      <c r="X96" s="67">
        <v>349</v>
      </c>
      <c r="Y96" s="67">
        <v>15</v>
      </c>
      <c r="Z96" s="67">
        <v>36</v>
      </c>
      <c r="AA96" s="67">
        <v>0</v>
      </c>
      <c r="AB96" s="67">
        <v>36</v>
      </c>
    </row>
    <row r="97" spans="19:28" ht="12">
      <c r="S97" s="65" t="s">
        <v>142</v>
      </c>
      <c r="T97" s="65" t="s">
        <v>96</v>
      </c>
      <c r="U97" s="65" t="s">
        <v>138</v>
      </c>
      <c r="V97" s="67">
        <v>610</v>
      </c>
      <c r="W97" s="67">
        <v>352</v>
      </c>
      <c r="X97" s="67">
        <v>125</v>
      </c>
      <c r="Y97" s="67">
        <v>1</v>
      </c>
      <c r="Z97" s="67">
        <v>132</v>
      </c>
      <c r="AA97" s="67">
        <v>98</v>
      </c>
      <c r="AB97" s="67">
        <v>34</v>
      </c>
    </row>
    <row r="98" spans="19:28" ht="12">
      <c r="S98" s="65" t="s">
        <v>142</v>
      </c>
      <c r="T98" s="65" t="s">
        <v>96</v>
      </c>
      <c r="U98" s="65" t="s">
        <v>139</v>
      </c>
      <c r="V98" s="67">
        <v>918</v>
      </c>
      <c r="W98" s="67">
        <v>417</v>
      </c>
      <c r="X98" s="67">
        <v>399</v>
      </c>
      <c r="Y98" s="67">
        <v>18</v>
      </c>
      <c r="Z98" s="67">
        <v>84</v>
      </c>
      <c r="AA98" s="67">
        <v>11</v>
      </c>
      <c r="AB98" s="67">
        <v>73</v>
      </c>
    </row>
    <row r="99" spans="19:28" ht="12">
      <c r="S99" s="65" t="s">
        <v>142</v>
      </c>
      <c r="T99" s="65" t="s">
        <v>96</v>
      </c>
      <c r="U99" s="65" t="s">
        <v>140</v>
      </c>
      <c r="V99" s="67">
        <v>1298</v>
      </c>
      <c r="W99" s="67">
        <v>358</v>
      </c>
      <c r="X99" s="67">
        <v>868</v>
      </c>
      <c r="Y99" s="67">
        <v>0</v>
      </c>
      <c r="Z99" s="67">
        <v>72</v>
      </c>
      <c r="AA99" s="67">
        <v>48</v>
      </c>
      <c r="AB99" s="67">
        <v>24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B1" sqref="B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平成２７年　１月分着工新設住宅戸数：利用関係別・都道府県別表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1013</v>
      </c>
      <c r="D6" s="62">
        <f aca="true" t="shared" si="1" ref="D6:D52">IF(OR($V6="",$V53=""),"",IF(AND($V6=0,$V53=0),"0.0",IF(AND($V6&gt;0,$V53=0),"     -   ",IF(AND($V6=0,$V53&gt;0),"  -100.0",$V6/$V53*100-100))))</f>
        <v>-19.98420221169036</v>
      </c>
      <c r="E6" s="63">
        <f aca="true" t="shared" si="2" ref="E6:E52">IF($W6="","",IF($W6=0,0,$W6))</f>
        <v>470</v>
      </c>
      <c r="F6" s="62">
        <f aca="true" t="shared" si="3" ref="F6:F52">IF(OR($W6="",$W53=""),"",IF(AND($W6=0,$W53=0),"0.0",IF(AND($W6&gt;0,$W53=0),"     -   ",IF(AND($W6=0,$W53&gt;0),"  -100.0",$W6/$W53*100-100))))</f>
        <v>7.305936073059357</v>
      </c>
      <c r="G6" s="63">
        <f aca="true" t="shared" si="4" ref="G6:G52">IF($X6="","",IF($X6=0,0,$X6))</f>
        <v>443</v>
      </c>
      <c r="H6" s="62">
        <f aca="true" t="shared" si="5" ref="H6:H52">IF(OR($X6="",$X53=""),"",IF(AND($X6=0,$X53=0),"0.0",IF(AND($X6&gt;0,$X53=0),"     -   ",IF(AND($X6=0,$X53&gt;0),"  -100.0",$X6/$X53*100-100))))</f>
        <v>-38.47222222222222</v>
      </c>
      <c r="I6" s="63">
        <f aca="true" t="shared" si="6" ref="I6:I52">IF($Y6="","",IF($Y6=0,0,$Y6))</f>
        <v>8</v>
      </c>
      <c r="J6" s="62" t="str">
        <f aca="true" t="shared" si="7" ref="J6:J52">IF(OR($Y6="",$Y53=""),"",IF(AND($Y6=0,$Y53=0),"0.0",IF(AND($Y6&gt;0,$Y53=0),"     -   ",IF(AND($Y6=0,$Y53&gt;0),"  -100.0",$Y6/$Y53*100-100))))</f>
        <v>     -   </v>
      </c>
      <c r="K6" s="63">
        <f aca="true" t="shared" si="8" ref="K6:K52">IF($Z6="","",IF($Z6=0,0,$Z6))</f>
        <v>92</v>
      </c>
      <c r="L6" s="62">
        <f aca="true" t="shared" si="9" ref="L6:L52">IF(OR($Z6="",$Z53=""),"",IF(AND($Z6=0,$Z53=0),"0.0",IF(AND($Z6&gt;0,$Z53=0),"     -   ",IF(AND($Z6=0,$Z53&gt;0),"  -100.0",$Z6/$Z53*100-100))))</f>
        <v>-14.81481481481481</v>
      </c>
      <c r="M6" s="63">
        <f aca="true" t="shared" si="10" ref="M6:M52">IF($AA6="","",IF($AA6=0,0,$AA6))</f>
        <v>0</v>
      </c>
      <c r="N6" s="62" t="str">
        <f aca="true" t="shared" si="11" ref="N6:N52">IF(OR($AA6="",$AA53=""),"",IF(AND($AA6=0,$AA53=0),"0.0",IF(AND($AA6&gt;0,$AA53=0),"     -   ",IF(AND($AA6=0,$AA53&gt;0),"  -100.0",$AA6/$AA53*100-100))))</f>
        <v>0.0</v>
      </c>
      <c r="O6" s="63">
        <f aca="true" t="shared" si="12" ref="O6:O52">IF($AB6="","",IF($AB6=0,0,$AB6))</f>
        <v>92</v>
      </c>
      <c r="P6" s="64">
        <f aca="true" t="shared" si="13" ref="P6:P52">IF(OR($AB6="",$AB53=""),"",IF(AND($AB6=0,$AB53=0),"0.0",IF(AND($AB6&gt;0,$AB53=0),"     -   ",IF(AND($AB6=0,$AB53&gt;0),"  -100.0",$AB6/$AB53*100-100))))</f>
        <v>-14.81481481481481</v>
      </c>
      <c r="R6" s="1" t="s">
        <v>92</v>
      </c>
      <c r="S6" s="65" t="s">
        <v>93</v>
      </c>
      <c r="T6" s="65" t="s">
        <v>95</v>
      </c>
      <c r="U6" s="65" t="s">
        <v>95</v>
      </c>
      <c r="V6" s="66">
        <v>1013</v>
      </c>
      <c r="W6" s="66">
        <v>470</v>
      </c>
      <c r="X6" s="66">
        <v>443</v>
      </c>
      <c r="Y6" s="66">
        <v>8</v>
      </c>
      <c r="Z6" s="66">
        <v>92</v>
      </c>
      <c r="AA6" s="66">
        <v>0</v>
      </c>
      <c r="AB6" s="66">
        <v>92</v>
      </c>
    </row>
    <row r="7" spans="2:28" ht="15.75" customHeight="1">
      <c r="B7" s="12" t="s">
        <v>11</v>
      </c>
      <c r="C7" s="61">
        <f t="shared" si="0"/>
        <v>320</v>
      </c>
      <c r="D7" s="62">
        <f t="shared" si="1"/>
        <v>8.843537414965994</v>
      </c>
      <c r="E7" s="63">
        <f t="shared" si="2"/>
        <v>116</v>
      </c>
      <c r="F7" s="62">
        <f t="shared" si="3"/>
        <v>-31.36094674556213</v>
      </c>
      <c r="G7" s="63">
        <f t="shared" si="4"/>
        <v>133</v>
      </c>
      <c r="H7" s="62">
        <f t="shared" si="5"/>
        <v>20.909090909090907</v>
      </c>
      <c r="I7" s="63">
        <f t="shared" si="6"/>
        <v>1</v>
      </c>
      <c r="J7" s="62">
        <f t="shared" si="7"/>
        <v>0</v>
      </c>
      <c r="K7" s="63">
        <f t="shared" si="8"/>
        <v>70</v>
      </c>
      <c r="L7" s="62">
        <f t="shared" si="9"/>
        <v>400</v>
      </c>
      <c r="M7" s="63">
        <f t="shared" si="10"/>
        <v>35</v>
      </c>
      <c r="N7" s="62" t="str">
        <f t="shared" si="11"/>
        <v>     -   </v>
      </c>
      <c r="O7" s="63">
        <f t="shared" si="12"/>
        <v>35</v>
      </c>
      <c r="P7" s="64">
        <f t="shared" si="13"/>
        <v>150</v>
      </c>
      <c r="S7" s="65" t="s">
        <v>93</v>
      </c>
      <c r="T7" s="65" t="s">
        <v>95</v>
      </c>
      <c r="U7" s="65" t="s">
        <v>96</v>
      </c>
      <c r="V7" s="67">
        <v>320</v>
      </c>
      <c r="W7" s="67">
        <v>116</v>
      </c>
      <c r="X7" s="67">
        <v>133</v>
      </c>
      <c r="Y7" s="67">
        <v>1</v>
      </c>
      <c r="Z7" s="67">
        <v>70</v>
      </c>
      <c r="AA7" s="67">
        <v>35</v>
      </c>
      <c r="AB7" s="67">
        <v>35</v>
      </c>
    </row>
    <row r="8" spans="2:28" ht="15.75" customHeight="1">
      <c r="B8" s="12" t="s">
        <v>12</v>
      </c>
      <c r="C8" s="61">
        <f t="shared" si="0"/>
        <v>689</v>
      </c>
      <c r="D8" s="62">
        <f t="shared" si="1"/>
        <v>-2.1306818181818272</v>
      </c>
      <c r="E8" s="63">
        <f t="shared" si="2"/>
        <v>294</v>
      </c>
      <c r="F8" s="62">
        <f t="shared" si="3"/>
        <v>-23.03664921465969</v>
      </c>
      <c r="G8" s="63">
        <f t="shared" si="4"/>
        <v>315</v>
      </c>
      <c r="H8" s="62">
        <f t="shared" si="5"/>
        <v>12.90322580645163</v>
      </c>
      <c r="I8" s="63">
        <f t="shared" si="6"/>
        <v>1</v>
      </c>
      <c r="J8" s="62" t="str">
        <f t="shared" si="7"/>
        <v>     -   </v>
      </c>
      <c r="K8" s="63">
        <f t="shared" si="8"/>
        <v>79</v>
      </c>
      <c r="L8" s="62">
        <f t="shared" si="9"/>
        <v>83.72093023255815</v>
      </c>
      <c r="M8" s="63">
        <f t="shared" si="10"/>
        <v>52</v>
      </c>
      <c r="N8" s="62" t="str">
        <f t="shared" si="11"/>
        <v>     -   </v>
      </c>
      <c r="O8" s="63">
        <f t="shared" si="12"/>
        <v>27</v>
      </c>
      <c r="P8" s="64">
        <f t="shared" si="13"/>
        <v>-37.2093023255814</v>
      </c>
      <c r="S8" s="65" t="s">
        <v>93</v>
      </c>
      <c r="T8" s="65" t="s">
        <v>95</v>
      </c>
      <c r="U8" s="65" t="s">
        <v>94</v>
      </c>
      <c r="V8" s="67">
        <v>689</v>
      </c>
      <c r="W8" s="67">
        <v>294</v>
      </c>
      <c r="X8" s="67">
        <v>315</v>
      </c>
      <c r="Y8" s="67">
        <v>1</v>
      </c>
      <c r="Z8" s="67">
        <v>79</v>
      </c>
      <c r="AA8" s="67">
        <v>52</v>
      </c>
      <c r="AB8" s="67">
        <v>27</v>
      </c>
    </row>
    <row r="9" spans="2:28" ht="15.75" customHeight="1">
      <c r="B9" s="12" t="s">
        <v>13</v>
      </c>
      <c r="C9" s="61">
        <f t="shared" si="0"/>
        <v>1746</v>
      </c>
      <c r="D9" s="62">
        <f t="shared" si="1"/>
        <v>-31.982859368913125</v>
      </c>
      <c r="E9" s="63">
        <f t="shared" si="2"/>
        <v>522</v>
      </c>
      <c r="F9" s="62">
        <f t="shared" si="3"/>
        <v>-24.783861671469737</v>
      </c>
      <c r="G9" s="63">
        <f t="shared" si="4"/>
        <v>889</v>
      </c>
      <c r="H9" s="62">
        <f t="shared" si="5"/>
        <v>-44.15829145728644</v>
      </c>
      <c r="I9" s="63">
        <f t="shared" si="6"/>
        <v>88</v>
      </c>
      <c r="J9" s="62">
        <f t="shared" si="7"/>
        <v>1366.6666666666665</v>
      </c>
      <c r="K9" s="63">
        <f t="shared" si="8"/>
        <v>247</v>
      </c>
      <c r="L9" s="62">
        <f t="shared" si="9"/>
        <v>-10.181818181818187</v>
      </c>
      <c r="M9" s="63">
        <f t="shared" si="10"/>
        <v>57</v>
      </c>
      <c r="N9" s="62">
        <f t="shared" si="11"/>
        <v>-26.923076923076934</v>
      </c>
      <c r="O9" s="63">
        <f t="shared" si="12"/>
        <v>190</v>
      </c>
      <c r="P9" s="64">
        <f t="shared" si="13"/>
        <v>-3.55329949238579</v>
      </c>
      <c r="S9" s="65" t="s">
        <v>93</v>
      </c>
      <c r="T9" s="65" t="s">
        <v>95</v>
      </c>
      <c r="U9" s="65" t="s">
        <v>97</v>
      </c>
      <c r="V9" s="67">
        <v>1746</v>
      </c>
      <c r="W9" s="67">
        <v>522</v>
      </c>
      <c r="X9" s="67">
        <v>889</v>
      </c>
      <c r="Y9" s="67">
        <v>88</v>
      </c>
      <c r="Z9" s="67">
        <v>247</v>
      </c>
      <c r="AA9" s="67">
        <v>57</v>
      </c>
      <c r="AB9" s="67">
        <v>190</v>
      </c>
    </row>
    <row r="10" spans="2:28" ht="15.75" customHeight="1">
      <c r="B10" s="12" t="s">
        <v>14</v>
      </c>
      <c r="C10" s="61">
        <f t="shared" si="0"/>
        <v>255</v>
      </c>
      <c r="D10" s="62">
        <f t="shared" si="1"/>
        <v>22.596153846153854</v>
      </c>
      <c r="E10" s="63">
        <f t="shared" si="2"/>
        <v>102</v>
      </c>
      <c r="F10" s="62">
        <f t="shared" si="3"/>
        <v>-3.773584905660371</v>
      </c>
      <c r="G10" s="63">
        <f t="shared" si="4"/>
        <v>130</v>
      </c>
      <c r="H10" s="62">
        <f t="shared" si="5"/>
        <v>91.1764705882353</v>
      </c>
      <c r="I10" s="63">
        <f t="shared" si="6"/>
        <v>0</v>
      </c>
      <c r="J10" s="62" t="str">
        <f t="shared" si="7"/>
        <v>  -100.0</v>
      </c>
      <c r="K10" s="63">
        <f t="shared" si="8"/>
        <v>23</v>
      </c>
      <c r="L10" s="62">
        <f t="shared" si="9"/>
        <v>-30.303030303030297</v>
      </c>
      <c r="M10" s="63">
        <f t="shared" si="10"/>
        <v>0</v>
      </c>
      <c r="N10" s="62" t="str">
        <f t="shared" si="11"/>
        <v>0.0</v>
      </c>
      <c r="O10" s="63">
        <f t="shared" si="12"/>
        <v>23</v>
      </c>
      <c r="P10" s="64">
        <f t="shared" si="13"/>
        <v>-30.303030303030297</v>
      </c>
      <c r="S10" s="65" t="s">
        <v>93</v>
      </c>
      <c r="T10" s="65" t="s">
        <v>95</v>
      </c>
      <c r="U10" s="65" t="s">
        <v>98</v>
      </c>
      <c r="V10" s="67">
        <v>255</v>
      </c>
      <c r="W10" s="67">
        <v>102</v>
      </c>
      <c r="X10" s="67">
        <v>130</v>
      </c>
      <c r="Y10" s="67">
        <v>0</v>
      </c>
      <c r="Z10" s="67">
        <v>23</v>
      </c>
      <c r="AA10" s="67">
        <v>0</v>
      </c>
      <c r="AB10" s="67">
        <v>23</v>
      </c>
    </row>
    <row r="11" spans="2:28" ht="15.75" customHeight="1">
      <c r="B11" s="12" t="s">
        <v>15</v>
      </c>
      <c r="C11" s="61">
        <f t="shared" si="0"/>
        <v>249</v>
      </c>
      <c r="D11" s="62">
        <f t="shared" si="1"/>
        <v>6.410256410256409</v>
      </c>
      <c r="E11" s="63">
        <f t="shared" si="2"/>
        <v>125</v>
      </c>
      <c r="F11" s="62">
        <f t="shared" si="3"/>
        <v>-7.407407407407405</v>
      </c>
      <c r="G11" s="63">
        <f t="shared" si="4"/>
        <v>74</v>
      </c>
      <c r="H11" s="62">
        <f t="shared" si="5"/>
        <v>54.166666666666686</v>
      </c>
      <c r="I11" s="63">
        <f t="shared" si="6"/>
        <v>0</v>
      </c>
      <c r="J11" s="62" t="str">
        <f t="shared" si="7"/>
        <v>  -100.0</v>
      </c>
      <c r="K11" s="63">
        <f t="shared" si="8"/>
        <v>50</v>
      </c>
      <c r="L11" s="62">
        <f t="shared" si="9"/>
        <v>194.11764705882354</v>
      </c>
      <c r="M11" s="63">
        <f t="shared" si="10"/>
        <v>0</v>
      </c>
      <c r="N11" s="62" t="str">
        <f t="shared" si="11"/>
        <v>0.0</v>
      </c>
      <c r="O11" s="63">
        <f t="shared" si="12"/>
        <v>50</v>
      </c>
      <c r="P11" s="64">
        <f t="shared" si="13"/>
        <v>194.11764705882354</v>
      </c>
      <c r="S11" s="65" t="s">
        <v>93</v>
      </c>
      <c r="T11" s="65" t="s">
        <v>95</v>
      </c>
      <c r="U11" s="65" t="s">
        <v>99</v>
      </c>
      <c r="V11" s="67">
        <v>249</v>
      </c>
      <c r="W11" s="67">
        <v>125</v>
      </c>
      <c r="X11" s="67">
        <v>74</v>
      </c>
      <c r="Y11" s="67">
        <v>0</v>
      </c>
      <c r="Z11" s="67">
        <v>50</v>
      </c>
      <c r="AA11" s="67">
        <v>0</v>
      </c>
      <c r="AB11" s="67">
        <v>50</v>
      </c>
    </row>
    <row r="12" spans="2:28" ht="15.75" customHeight="1">
      <c r="B12" s="12" t="s">
        <v>16</v>
      </c>
      <c r="C12" s="61">
        <f t="shared" si="0"/>
        <v>826</v>
      </c>
      <c r="D12" s="62">
        <f t="shared" si="1"/>
        <v>-18.5404339250493</v>
      </c>
      <c r="E12" s="63">
        <f t="shared" si="2"/>
        <v>437</v>
      </c>
      <c r="F12" s="62">
        <f t="shared" si="3"/>
        <v>-27.768595041322314</v>
      </c>
      <c r="G12" s="63">
        <f t="shared" si="4"/>
        <v>346</v>
      </c>
      <c r="H12" s="62">
        <f t="shared" si="5"/>
        <v>-3.351955307262571</v>
      </c>
      <c r="I12" s="63">
        <f t="shared" si="6"/>
        <v>2</v>
      </c>
      <c r="J12" s="62">
        <f t="shared" si="7"/>
        <v>0</v>
      </c>
      <c r="K12" s="63">
        <f t="shared" si="8"/>
        <v>41</v>
      </c>
      <c r="L12" s="62">
        <f t="shared" si="9"/>
        <v>-16.326530612244895</v>
      </c>
      <c r="M12" s="63">
        <f t="shared" si="10"/>
        <v>0</v>
      </c>
      <c r="N12" s="62" t="str">
        <f t="shared" si="11"/>
        <v>0.0</v>
      </c>
      <c r="O12" s="63">
        <f t="shared" si="12"/>
        <v>41</v>
      </c>
      <c r="P12" s="64">
        <f t="shared" si="13"/>
        <v>-16.326530612244895</v>
      </c>
      <c r="S12" s="65" t="s">
        <v>93</v>
      </c>
      <c r="T12" s="65" t="s">
        <v>95</v>
      </c>
      <c r="U12" s="65" t="s">
        <v>100</v>
      </c>
      <c r="V12" s="67">
        <v>826</v>
      </c>
      <c r="W12" s="67">
        <v>437</v>
      </c>
      <c r="X12" s="67">
        <v>346</v>
      </c>
      <c r="Y12" s="67">
        <v>2</v>
      </c>
      <c r="Z12" s="67">
        <v>41</v>
      </c>
      <c r="AA12" s="67">
        <v>0</v>
      </c>
      <c r="AB12" s="67">
        <v>41</v>
      </c>
    </row>
    <row r="13" spans="2:28" ht="15.75" customHeight="1">
      <c r="B13" s="12" t="s">
        <v>17</v>
      </c>
      <c r="C13" s="61">
        <f t="shared" si="0"/>
        <v>1623</v>
      </c>
      <c r="D13" s="62">
        <f t="shared" si="1"/>
        <v>-15.95028482651476</v>
      </c>
      <c r="E13" s="63">
        <f t="shared" si="2"/>
        <v>664</v>
      </c>
      <c r="F13" s="62">
        <f t="shared" si="3"/>
        <v>-34.58128078817734</v>
      </c>
      <c r="G13" s="63">
        <f t="shared" si="4"/>
        <v>650</v>
      </c>
      <c r="H13" s="62">
        <f t="shared" si="5"/>
        <v>-11.080711354309173</v>
      </c>
      <c r="I13" s="63">
        <f t="shared" si="6"/>
        <v>6</v>
      </c>
      <c r="J13" s="62">
        <f t="shared" si="7"/>
        <v>20</v>
      </c>
      <c r="K13" s="63">
        <f t="shared" si="8"/>
        <v>303</v>
      </c>
      <c r="L13" s="62">
        <f t="shared" si="9"/>
        <v>68.33333333333334</v>
      </c>
      <c r="M13" s="63">
        <f t="shared" si="10"/>
        <v>110</v>
      </c>
      <c r="N13" s="62" t="str">
        <f t="shared" si="11"/>
        <v>     -   </v>
      </c>
      <c r="O13" s="63">
        <f t="shared" si="12"/>
        <v>193</v>
      </c>
      <c r="P13" s="64">
        <f t="shared" si="13"/>
        <v>7.222222222222214</v>
      </c>
      <c r="S13" s="65" t="s">
        <v>93</v>
      </c>
      <c r="T13" s="65" t="s">
        <v>95</v>
      </c>
      <c r="U13" s="65" t="s">
        <v>101</v>
      </c>
      <c r="V13" s="67">
        <v>1623</v>
      </c>
      <c r="W13" s="67">
        <v>664</v>
      </c>
      <c r="X13" s="67">
        <v>650</v>
      </c>
      <c r="Y13" s="67">
        <v>6</v>
      </c>
      <c r="Z13" s="67">
        <v>303</v>
      </c>
      <c r="AA13" s="67">
        <v>110</v>
      </c>
      <c r="AB13" s="67">
        <v>193</v>
      </c>
    </row>
    <row r="14" spans="2:28" ht="15.75" customHeight="1">
      <c r="B14" s="12" t="s">
        <v>18</v>
      </c>
      <c r="C14" s="61">
        <f t="shared" si="0"/>
        <v>1100</v>
      </c>
      <c r="D14" s="62">
        <f t="shared" si="1"/>
        <v>-12.698412698412696</v>
      </c>
      <c r="E14" s="63">
        <f t="shared" si="2"/>
        <v>456</v>
      </c>
      <c r="F14" s="62">
        <f t="shared" si="3"/>
        <v>-23.102866779089382</v>
      </c>
      <c r="G14" s="63">
        <f t="shared" si="4"/>
        <v>477</v>
      </c>
      <c r="H14" s="62">
        <f t="shared" si="5"/>
        <v>1.2738853503184657</v>
      </c>
      <c r="I14" s="63">
        <f t="shared" si="6"/>
        <v>2</v>
      </c>
      <c r="J14" s="62">
        <f t="shared" si="7"/>
        <v>100</v>
      </c>
      <c r="K14" s="63">
        <f t="shared" si="8"/>
        <v>165</v>
      </c>
      <c r="L14" s="62">
        <f t="shared" si="9"/>
        <v>-15.384615384615387</v>
      </c>
      <c r="M14" s="63">
        <f t="shared" si="10"/>
        <v>0</v>
      </c>
      <c r="N14" s="62" t="str">
        <f t="shared" si="11"/>
        <v>0.0</v>
      </c>
      <c r="O14" s="63">
        <f t="shared" si="12"/>
        <v>165</v>
      </c>
      <c r="P14" s="64">
        <f t="shared" si="13"/>
        <v>-15.384615384615387</v>
      </c>
      <c r="S14" s="65" t="s">
        <v>93</v>
      </c>
      <c r="T14" s="65" t="s">
        <v>95</v>
      </c>
      <c r="U14" s="65" t="s">
        <v>102</v>
      </c>
      <c r="V14" s="67">
        <v>1100</v>
      </c>
      <c r="W14" s="67">
        <v>456</v>
      </c>
      <c r="X14" s="67">
        <v>477</v>
      </c>
      <c r="Y14" s="67">
        <v>2</v>
      </c>
      <c r="Z14" s="67">
        <v>165</v>
      </c>
      <c r="AA14" s="67">
        <v>0</v>
      </c>
      <c r="AB14" s="67">
        <v>165</v>
      </c>
    </row>
    <row r="15" spans="2:28" ht="15.75" customHeight="1">
      <c r="B15" s="12" t="s">
        <v>19</v>
      </c>
      <c r="C15" s="61">
        <f t="shared" si="0"/>
        <v>1133</v>
      </c>
      <c r="D15" s="62">
        <f t="shared" si="1"/>
        <v>3.6596523330283617</v>
      </c>
      <c r="E15" s="63">
        <f t="shared" si="2"/>
        <v>593</v>
      </c>
      <c r="F15" s="62">
        <f t="shared" si="3"/>
        <v>-8.062015503875969</v>
      </c>
      <c r="G15" s="63">
        <f t="shared" si="4"/>
        <v>391</v>
      </c>
      <c r="H15" s="62">
        <f t="shared" si="5"/>
        <v>38.16254416961132</v>
      </c>
      <c r="I15" s="63">
        <f t="shared" si="6"/>
        <v>0</v>
      </c>
      <c r="J15" s="62" t="str">
        <f t="shared" si="7"/>
        <v>  -100.0</v>
      </c>
      <c r="K15" s="63">
        <f t="shared" si="8"/>
        <v>149</v>
      </c>
      <c r="L15" s="62">
        <f t="shared" si="9"/>
        <v>-8.58895705521472</v>
      </c>
      <c r="M15" s="63">
        <f t="shared" si="10"/>
        <v>0</v>
      </c>
      <c r="N15" s="62" t="str">
        <f t="shared" si="11"/>
        <v>0.0</v>
      </c>
      <c r="O15" s="63">
        <f t="shared" si="12"/>
        <v>149</v>
      </c>
      <c r="P15" s="64">
        <f t="shared" si="13"/>
        <v>-8.58895705521472</v>
      </c>
      <c r="S15" s="65" t="s">
        <v>93</v>
      </c>
      <c r="T15" s="65" t="s">
        <v>95</v>
      </c>
      <c r="U15" s="65" t="s">
        <v>103</v>
      </c>
      <c r="V15" s="67">
        <v>1133</v>
      </c>
      <c r="W15" s="67">
        <v>593</v>
      </c>
      <c r="X15" s="67">
        <v>391</v>
      </c>
      <c r="Y15" s="67">
        <v>0</v>
      </c>
      <c r="Z15" s="67">
        <v>149</v>
      </c>
      <c r="AA15" s="67">
        <v>0</v>
      </c>
      <c r="AB15" s="67">
        <v>149</v>
      </c>
    </row>
    <row r="16" spans="2:28" ht="15.75" customHeight="1">
      <c r="B16" s="12" t="s">
        <v>20</v>
      </c>
      <c r="C16" s="61">
        <f t="shared" si="0"/>
        <v>4175</v>
      </c>
      <c r="D16" s="62">
        <f t="shared" si="1"/>
        <v>-16.332665330661328</v>
      </c>
      <c r="E16" s="63">
        <f t="shared" si="2"/>
        <v>1182</v>
      </c>
      <c r="F16" s="62">
        <f t="shared" si="3"/>
        <v>-27.440147329650088</v>
      </c>
      <c r="G16" s="63">
        <f t="shared" si="4"/>
        <v>1673</v>
      </c>
      <c r="H16" s="62">
        <f t="shared" si="5"/>
        <v>-4.235832856325132</v>
      </c>
      <c r="I16" s="63">
        <f t="shared" si="6"/>
        <v>39</v>
      </c>
      <c r="J16" s="62">
        <f t="shared" si="7"/>
        <v>1200</v>
      </c>
      <c r="K16" s="63">
        <f t="shared" si="8"/>
        <v>1281</v>
      </c>
      <c r="L16" s="62">
        <f t="shared" si="9"/>
        <v>-20.48417132216015</v>
      </c>
      <c r="M16" s="63">
        <f t="shared" si="10"/>
        <v>372</v>
      </c>
      <c r="N16" s="62">
        <f t="shared" si="11"/>
        <v>-22.981366459627324</v>
      </c>
      <c r="O16" s="63">
        <f t="shared" si="12"/>
        <v>909</v>
      </c>
      <c r="P16" s="64">
        <f t="shared" si="13"/>
        <v>-19.128113879003564</v>
      </c>
      <c r="S16" s="65" t="s">
        <v>93</v>
      </c>
      <c r="T16" s="65" t="s">
        <v>95</v>
      </c>
      <c r="U16" s="65" t="s">
        <v>104</v>
      </c>
      <c r="V16" s="67">
        <v>4175</v>
      </c>
      <c r="W16" s="67">
        <v>1182</v>
      </c>
      <c r="X16" s="67">
        <v>1673</v>
      </c>
      <c r="Y16" s="67">
        <v>39</v>
      </c>
      <c r="Z16" s="67">
        <v>1281</v>
      </c>
      <c r="AA16" s="67">
        <v>372</v>
      </c>
      <c r="AB16" s="67">
        <v>909</v>
      </c>
    </row>
    <row r="17" spans="2:28" ht="15.75" customHeight="1">
      <c r="B17" s="12" t="s">
        <v>21</v>
      </c>
      <c r="C17" s="61">
        <f t="shared" si="0"/>
        <v>3709</v>
      </c>
      <c r="D17" s="62">
        <f t="shared" si="1"/>
        <v>-26.159665538522788</v>
      </c>
      <c r="E17" s="63">
        <f t="shared" si="2"/>
        <v>990</v>
      </c>
      <c r="F17" s="62">
        <f t="shared" si="3"/>
        <v>-28.82818116462977</v>
      </c>
      <c r="G17" s="63">
        <f t="shared" si="4"/>
        <v>1432</v>
      </c>
      <c r="H17" s="62">
        <f t="shared" si="5"/>
        <v>-1.1732229123533386</v>
      </c>
      <c r="I17" s="63">
        <f t="shared" si="6"/>
        <v>8</v>
      </c>
      <c r="J17" s="62">
        <f t="shared" si="7"/>
        <v>100</v>
      </c>
      <c r="K17" s="63">
        <f t="shared" si="8"/>
        <v>1279</v>
      </c>
      <c r="L17" s="62">
        <f t="shared" si="9"/>
        <v>-41.30335016062414</v>
      </c>
      <c r="M17" s="63">
        <f t="shared" si="10"/>
        <v>453</v>
      </c>
      <c r="N17" s="62">
        <f t="shared" si="11"/>
        <v>-61.70752324598479</v>
      </c>
      <c r="O17" s="63">
        <f t="shared" si="12"/>
        <v>826</v>
      </c>
      <c r="P17" s="64">
        <f t="shared" si="13"/>
        <v>-16.056910569105682</v>
      </c>
      <c r="S17" s="65" t="s">
        <v>93</v>
      </c>
      <c r="T17" s="65" t="s">
        <v>95</v>
      </c>
      <c r="U17" s="65" t="s">
        <v>105</v>
      </c>
      <c r="V17" s="67">
        <v>3709</v>
      </c>
      <c r="W17" s="67">
        <v>990</v>
      </c>
      <c r="X17" s="67">
        <v>1432</v>
      </c>
      <c r="Y17" s="67">
        <v>8</v>
      </c>
      <c r="Z17" s="67">
        <v>1279</v>
      </c>
      <c r="AA17" s="67">
        <v>453</v>
      </c>
      <c r="AB17" s="67">
        <v>826</v>
      </c>
    </row>
    <row r="18" spans="2:28" ht="15.75" customHeight="1">
      <c r="B18" s="12" t="s">
        <v>22</v>
      </c>
      <c r="C18" s="61">
        <f t="shared" si="0"/>
        <v>11504</v>
      </c>
      <c r="D18" s="62">
        <f t="shared" si="1"/>
        <v>-26.609250398724086</v>
      </c>
      <c r="E18" s="63">
        <f t="shared" si="2"/>
        <v>1257</v>
      </c>
      <c r="F18" s="62">
        <f t="shared" si="3"/>
        <v>-20.694006309148264</v>
      </c>
      <c r="G18" s="63">
        <f t="shared" si="4"/>
        <v>4629</v>
      </c>
      <c r="H18" s="62">
        <f t="shared" si="5"/>
        <v>-29.767865270823847</v>
      </c>
      <c r="I18" s="63">
        <f t="shared" si="6"/>
        <v>73</v>
      </c>
      <c r="J18" s="62">
        <f t="shared" si="7"/>
        <v>-58.285714285714285</v>
      </c>
      <c r="K18" s="63">
        <f t="shared" si="8"/>
        <v>5545</v>
      </c>
      <c r="L18" s="62">
        <f t="shared" si="9"/>
        <v>-24.29000546149645</v>
      </c>
      <c r="M18" s="63">
        <f t="shared" si="10"/>
        <v>3932</v>
      </c>
      <c r="N18" s="62">
        <f t="shared" si="11"/>
        <v>-30.320751373382947</v>
      </c>
      <c r="O18" s="63">
        <f t="shared" si="12"/>
        <v>1556</v>
      </c>
      <c r="P18" s="64">
        <f t="shared" si="13"/>
        <v>-7.048984468339299</v>
      </c>
      <c r="S18" s="65" t="s">
        <v>93</v>
      </c>
      <c r="T18" s="65" t="s">
        <v>95</v>
      </c>
      <c r="U18" s="65" t="s">
        <v>106</v>
      </c>
      <c r="V18" s="67">
        <v>11504</v>
      </c>
      <c r="W18" s="67">
        <v>1257</v>
      </c>
      <c r="X18" s="67">
        <v>4629</v>
      </c>
      <c r="Y18" s="67">
        <v>73</v>
      </c>
      <c r="Z18" s="67">
        <v>5545</v>
      </c>
      <c r="AA18" s="67">
        <v>3932</v>
      </c>
      <c r="AB18" s="67">
        <v>1556</v>
      </c>
    </row>
    <row r="19" spans="2:28" ht="15.75" customHeight="1">
      <c r="B19" s="12" t="s">
        <v>23</v>
      </c>
      <c r="C19" s="61">
        <f t="shared" si="0"/>
        <v>6932</v>
      </c>
      <c r="D19" s="62">
        <f t="shared" si="1"/>
        <v>26.727605118829985</v>
      </c>
      <c r="E19" s="63">
        <f t="shared" si="2"/>
        <v>1313</v>
      </c>
      <c r="F19" s="62">
        <f t="shared" si="3"/>
        <v>-11.163734776725306</v>
      </c>
      <c r="G19" s="63">
        <f t="shared" si="4"/>
        <v>2475</v>
      </c>
      <c r="H19" s="62">
        <f t="shared" si="5"/>
        <v>17.40986717267552</v>
      </c>
      <c r="I19" s="63">
        <f t="shared" si="6"/>
        <v>10</v>
      </c>
      <c r="J19" s="62">
        <f t="shared" si="7"/>
        <v>42.85714285714286</v>
      </c>
      <c r="K19" s="63">
        <f t="shared" si="8"/>
        <v>3134</v>
      </c>
      <c r="L19" s="62">
        <f t="shared" si="9"/>
        <v>66.96856686201386</v>
      </c>
      <c r="M19" s="63">
        <f t="shared" si="10"/>
        <v>1666</v>
      </c>
      <c r="N19" s="62">
        <f t="shared" si="11"/>
        <v>177.20465890183033</v>
      </c>
      <c r="O19" s="63">
        <f t="shared" si="12"/>
        <v>1386</v>
      </c>
      <c r="P19" s="64">
        <f t="shared" si="13"/>
        <v>11.954765751211639</v>
      </c>
      <c r="S19" s="65" t="s">
        <v>93</v>
      </c>
      <c r="T19" s="65" t="s">
        <v>95</v>
      </c>
      <c r="U19" s="65" t="s">
        <v>107</v>
      </c>
      <c r="V19" s="67">
        <v>6932</v>
      </c>
      <c r="W19" s="67">
        <v>1313</v>
      </c>
      <c r="X19" s="67">
        <v>2475</v>
      </c>
      <c r="Y19" s="67">
        <v>10</v>
      </c>
      <c r="Z19" s="67">
        <v>3134</v>
      </c>
      <c r="AA19" s="67">
        <v>1666</v>
      </c>
      <c r="AB19" s="67">
        <v>1386</v>
      </c>
    </row>
    <row r="20" spans="2:28" ht="15.75" customHeight="1">
      <c r="B20" s="12" t="s">
        <v>24</v>
      </c>
      <c r="C20" s="61">
        <f t="shared" si="0"/>
        <v>525</v>
      </c>
      <c r="D20" s="62">
        <f t="shared" si="1"/>
        <v>-2.416356877323423</v>
      </c>
      <c r="E20" s="63">
        <f t="shared" si="2"/>
        <v>269</v>
      </c>
      <c r="F20" s="62">
        <f t="shared" si="3"/>
        <v>-10.033444816053517</v>
      </c>
      <c r="G20" s="63">
        <f t="shared" si="4"/>
        <v>221</v>
      </c>
      <c r="H20" s="62">
        <f t="shared" si="5"/>
        <v>18.81720430107528</v>
      </c>
      <c r="I20" s="63">
        <f t="shared" si="6"/>
        <v>0</v>
      </c>
      <c r="J20" s="62" t="str">
        <f t="shared" si="7"/>
        <v>0.0</v>
      </c>
      <c r="K20" s="63">
        <f t="shared" si="8"/>
        <v>35</v>
      </c>
      <c r="L20" s="62">
        <f t="shared" si="9"/>
        <v>-33.9622641509434</v>
      </c>
      <c r="M20" s="63">
        <f t="shared" si="10"/>
        <v>0</v>
      </c>
      <c r="N20" s="62" t="str">
        <f t="shared" si="11"/>
        <v>0.0</v>
      </c>
      <c r="O20" s="63">
        <f t="shared" si="12"/>
        <v>35</v>
      </c>
      <c r="P20" s="64">
        <f t="shared" si="13"/>
        <v>-33.9622641509434</v>
      </c>
      <c r="S20" s="65" t="s">
        <v>93</v>
      </c>
      <c r="T20" s="65" t="s">
        <v>95</v>
      </c>
      <c r="U20" s="65" t="s">
        <v>108</v>
      </c>
      <c r="V20" s="67">
        <v>525</v>
      </c>
      <c r="W20" s="67">
        <v>269</v>
      </c>
      <c r="X20" s="67">
        <v>221</v>
      </c>
      <c r="Y20" s="67">
        <v>0</v>
      </c>
      <c r="Z20" s="67">
        <v>35</v>
      </c>
      <c r="AA20" s="67">
        <v>0</v>
      </c>
      <c r="AB20" s="67">
        <v>35</v>
      </c>
    </row>
    <row r="21" spans="2:28" ht="15.75" customHeight="1">
      <c r="B21" s="12" t="s">
        <v>25</v>
      </c>
      <c r="C21" s="61">
        <f t="shared" si="0"/>
        <v>318</v>
      </c>
      <c r="D21" s="62">
        <f t="shared" si="1"/>
        <v>-27.562642369020494</v>
      </c>
      <c r="E21" s="63">
        <f t="shared" si="2"/>
        <v>156</v>
      </c>
      <c r="F21" s="62">
        <f t="shared" si="3"/>
        <v>-37.6</v>
      </c>
      <c r="G21" s="63">
        <f t="shared" si="4"/>
        <v>131</v>
      </c>
      <c r="H21" s="62">
        <f t="shared" si="5"/>
        <v>-1.5037593984962427</v>
      </c>
      <c r="I21" s="63">
        <f t="shared" si="6"/>
        <v>0</v>
      </c>
      <c r="J21" s="62" t="str">
        <f t="shared" si="7"/>
        <v>  -100.0</v>
      </c>
      <c r="K21" s="63">
        <f t="shared" si="8"/>
        <v>31</v>
      </c>
      <c r="L21" s="62">
        <f t="shared" si="9"/>
        <v>-29.545454545454547</v>
      </c>
      <c r="M21" s="63">
        <f t="shared" si="10"/>
        <v>0</v>
      </c>
      <c r="N21" s="62" t="str">
        <f t="shared" si="11"/>
        <v>0.0</v>
      </c>
      <c r="O21" s="63">
        <f t="shared" si="12"/>
        <v>31</v>
      </c>
      <c r="P21" s="64">
        <f t="shared" si="13"/>
        <v>-29.545454545454547</v>
      </c>
      <c r="S21" s="65" t="s">
        <v>93</v>
      </c>
      <c r="T21" s="65" t="s">
        <v>95</v>
      </c>
      <c r="U21" s="65" t="s">
        <v>109</v>
      </c>
      <c r="V21" s="67">
        <v>318</v>
      </c>
      <c r="W21" s="67">
        <v>156</v>
      </c>
      <c r="X21" s="67">
        <v>131</v>
      </c>
      <c r="Y21" s="67">
        <v>0</v>
      </c>
      <c r="Z21" s="67">
        <v>31</v>
      </c>
      <c r="AA21" s="67">
        <v>0</v>
      </c>
      <c r="AB21" s="67">
        <v>31</v>
      </c>
    </row>
    <row r="22" spans="2:28" ht="15.75" customHeight="1">
      <c r="B22" s="12" t="s">
        <v>26</v>
      </c>
      <c r="C22" s="61">
        <f t="shared" si="0"/>
        <v>405</v>
      </c>
      <c r="D22" s="62">
        <f t="shared" si="1"/>
        <v>14.08450704225352</v>
      </c>
      <c r="E22" s="63">
        <f t="shared" si="2"/>
        <v>206</v>
      </c>
      <c r="F22" s="62">
        <f t="shared" si="3"/>
        <v>-11.587982832618025</v>
      </c>
      <c r="G22" s="63">
        <f t="shared" si="4"/>
        <v>140</v>
      </c>
      <c r="H22" s="62">
        <f t="shared" si="5"/>
        <v>72.83950617283949</v>
      </c>
      <c r="I22" s="63">
        <f t="shared" si="6"/>
        <v>1</v>
      </c>
      <c r="J22" s="62">
        <f t="shared" si="7"/>
        <v>-50</v>
      </c>
      <c r="K22" s="63">
        <f t="shared" si="8"/>
        <v>58</v>
      </c>
      <c r="L22" s="62">
        <f t="shared" si="9"/>
        <v>48.71794871794873</v>
      </c>
      <c r="M22" s="63">
        <f t="shared" si="10"/>
        <v>0</v>
      </c>
      <c r="N22" s="62" t="str">
        <f t="shared" si="11"/>
        <v>0.0</v>
      </c>
      <c r="O22" s="63">
        <f t="shared" si="12"/>
        <v>58</v>
      </c>
      <c r="P22" s="64">
        <f t="shared" si="13"/>
        <v>48.71794871794873</v>
      </c>
      <c r="S22" s="65" t="s">
        <v>93</v>
      </c>
      <c r="T22" s="65" t="s">
        <v>95</v>
      </c>
      <c r="U22" s="65" t="s">
        <v>110</v>
      </c>
      <c r="V22" s="67">
        <v>405</v>
      </c>
      <c r="W22" s="67">
        <v>206</v>
      </c>
      <c r="X22" s="67">
        <v>140</v>
      </c>
      <c r="Y22" s="67">
        <v>1</v>
      </c>
      <c r="Z22" s="67">
        <v>58</v>
      </c>
      <c r="AA22" s="67">
        <v>0</v>
      </c>
      <c r="AB22" s="67">
        <v>58</v>
      </c>
    </row>
    <row r="23" spans="2:28" ht="15.75" customHeight="1">
      <c r="B23" s="12" t="s">
        <v>27</v>
      </c>
      <c r="C23" s="61">
        <f t="shared" si="0"/>
        <v>158</v>
      </c>
      <c r="D23" s="62">
        <f t="shared" si="1"/>
        <v>-1.8633540372670865</v>
      </c>
      <c r="E23" s="63">
        <f t="shared" si="2"/>
        <v>108</v>
      </c>
      <c r="F23" s="62">
        <f t="shared" si="3"/>
        <v>5.882352941176478</v>
      </c>
      <c r="G23" s="63">
        <f t="shared" si="4"/>
        <v>31</v>
      </c>
      <c r="H23" s="62">
        <f t="shared" si="5"/>
        <v>-13.888888888888886</v>
      </c>
      <c r="I23" s="63">
        <f t="shared" si="6"/>
        <v>1</v>
      </c>
      <c r="J23" s="62" t="str">
        <f t="shared" si="7"/>
        <v>     -   </v>
      </c>
      <c r="K23" s="63">
        <f t="shared" si="8"/>
        <v>18</v>
      </c>
      <c r="L23" s="62">
        <f t="shared" si="9"/>
        <v>-21.73913043478261</v>
      </c>
      <c r="M23" s="63">
        <f t="shared" si="10"/>
        <v>0</v>
      </c>
      <c r="N23" s="62" t="str">
        <f t="shared" si="11"/>
        <v>0.0</v>
      </c>
      <c r="O23" s="63">
        <f t="shared" si="12"/>
        <v>18</v>
      </c>
      <c r="P23" s="64">
        <f t="shared" si="13"/>
        <v>-21.73913043478261</v>
      </c>
      <c r="S23" s="65" t="s">
        <v>93</v>
      </c>
      <c r="T23" s="65" t="s">
        <v>95</v>
      </c>
      <c r="U23" s="65" t="s">
        <v>111</v>
      </c>
      <c r="V23" s="67">
        <v>158</v>
      </c>
      <c r="W23" s="67">
        <v>108</v>
      </c>
      <c r="X23" s="67">
        <v>31</v>
      </c>
      <c r="Y23" s="67">
        <v>1</v>
      </c>
      <c r="Z23" s="67">
        <v>18</v>
      </c>
      <c r="AA23" s="67">
        <v>0</v>
      </c>
      <c r="AB23" s="67">
        <v>18</v>
      </c>
    </row>
    <row r="24" spans="2:28" ht="15.75" customHeight="1">
      <c r="B24" s="12" t="s">
        <v>28</v>
      </c>
      <c r="C24" s="61">
        <f t="shared" si="0"/>
        <v>449</v>
      </c>
      <c r="D24" s="62">
        <f t="shared" si="1"/>
        <v>11.970074812967596</v>
      </c>
      <c r="E24" s="63">
        <f t="shared" si="2"/>
        <v>247</v>
      </c>
      <c r="F24" s="62">
        <f t="shared" si="3"/>
        <v>8.333333333333329</v>
      </c>
      <c r="G24" s="63">
        <f t="shared" si="4"/>
        <v>133</v>
      </c>
      <c r="H24" s="62">
        <f t="shared" si="5"/>
        <v>31.683168316831683</v>
      </c>
      <c r="I24" s="63">
        <f t="shared" si="6"/>
        <v>6</v>
      </c>
      <c r="J24" s="62" t="str">
        <f t="shared" si="7"/>
        <v>     -   </v>
      </c>
      <c r="K24" s="63">
        <f t="shared" si="8"/>
        <v>63</v>
      </c>
      <c r="L24" s="62">
        <f t="shared" si="9"/>
        <v>-12.5</v>
      </c>
      <c r="M24" s="63">
        <f t="shared" si="10"/>
        <v>44</v>
      </c>
      <c r="N24" s="62">
        <f t="shared" si="11"/>
        <v>-20</v>
      </c>
      <c r="O24" s="63">
        <f t="shared" si="12"/>
        <v>19</v>
      </c>
      <c r="P24" s="64">
        <f t="shared" si="13"/>
        <v>11.764705882352942</v>
      </c>
      <c r="S24" s="65" t="s">
        <v>93</v>
      </c>
      <c r="T24" s="65" t="s">
        <v>95</v>
      </c>
      <c r="U24" s="65" t="s">
        <v>112</v>
      </c>
      <c r="V24" s="67">
        <v>449</v>
      </c>
      <c r="W24" s="67">
        <v>247</v>
      </c>
      <c r="X24" s="67">
        <v>133</v>
      </c>
      <c r="Y24" s="67">
        <v>6</v>
      </c>
      <c r="Z24" s="67">
        <v>63</v>
      </c>
      <c r="AA24" s="67">
        <v>44</v>
      </c>
      <c r="AB24" s="67">
        <v>19</v>
      </c>
    </row>
    <row r="25" spans="2:28" ht="15.75" customHeight="1">
      <c r="B25" s="12" t="s">
        <v>29</v>
      </c>
      <c r="C25" s="61">
        <f t="shared" si="0"/>
        <v>769</v>
      </c>
      <c r="D25" s="62">
        <f t="shared" si="1"/>
        <v>-16.95464362850973</v>
      </c>
      <c r="E25" s="63">
        <f t="shared" si="2"/>
        <v>380</v>
      </c>
      <c r="F25" s="62">
        <f t="shared" si="3"/>
        <v>-34.595524956970735</v>
      </c>
      <c r="G25" s="63">
        <f t="shared" si="4"/>
        <v>248</v>
      </c>
      <c r="H25" s="62">
        <f t="shared" si="5"/>
        <v>16.98113207547169</v>
      </c>
      <c r="I25" s="63">
        <f t="shared" si="6"/>
        <v>74</v>
      </c>
      <c r="J25" s="62">
        <f t="shared" si="7"/>
        <v>1750</v>
      </c>
      <c r="K25" s="63">
        <f t="shared" si="8"/>
        <v>67</v>
      </c>
      <c r="L25" s="62">
        <f t="shared" si="9"/>
        <v>-48.06201550387597</v>
      </c>
      <c r="M25" s="63">
        <f t="shared" si="10"/>
        <v>0</v>
      </c>
      <c r="N25" s="62" t="str">
        <f t="shared" si="11"/>
        <v>  -100.0</v>
      </c>
      <c r="O25" s="63">
        <f t="shared" si="12"/>
        <v>67</v>
      </c>
      <c r="P25" s="64">
        <f t="shared" si="13"/>
        <v>-8.219178082191775</v>
      </c>
      <c r="S25" s="65" t="s">
        <v>93</v>
      </c>
      <c r="T25" s="65" t="s">
        <v>95</v>
      </c>
      <c r="U25" s="65" t="s">
        <v>113</v>
      </c>
      <c r="V25" s="67">
        <v>769</v>
      </c>
      <c r="W25" s="67">
        <v>380</v>
      </c>
      <c r="X25" s="67">
        <v>248</v>
      </c>
      <c r="Y25" s="67">
        <v>74</v>
      </c>
      <c r="Z25" s="67">
        <v>67</v>
      </c>
      <c r="AA25" s="67">
        <v>0</v>
      </c>
      <c r="AB25" s="67">
        <v>67</v>
      </c>
    </row>
    <row r="26" spans="2:28" ht="15.75" customHeight="1">
      <c r="B26" s="12" t="s">
        <v>30</v>
      </c>
      <c r="C26" s="61">
        <f t="shared" si="0"/>
        <v>691</v>
      </c>
      <c r="D26" s="62">
        <f t="shared" si="1"/>
        <v>-5.858310626703002</v>
      </c>
      <c r="E26" s="63">
        <f t="shared" si="2"/>
        <v>389</v>
      </c>
      <c r="F26" s="62">
        <f t="shared" si="3"/>
        <v>-14.128035320088301</v>
      </c>
      <c r="G26" s="63">
        <f t="shared" si="4"/>
        <v>204</v>
      </c>
      <c r="H26" s="62">
        <f t="shared" si="5"/>
        <v>16.57142857142857</v>
      </c>
      <c r="I26" s="63">
        <f t="shared" si="6"/>
        <v>0</v>
      </c>
      <c r="J26" s="62" t="str">
        <f t="shared" si="7"/>
        <v>  -100.0</v>
      </c>
      <c r="K26" s="63">
        <f t="shared" si="8"/>
        <v>98</v>
      </c>
      <c r="L26" s="62">
        <f t="shared" si="9"/>
        <v>-4.854368932038838</v>
      </c>
      <c r="M26" s="63">
        <f t="shared" si="10"/>
        <v>0</v>
      </c>
      <c r="N26" s="62" t="str">
        <f t="shared" si="11"/>
        <v>0.0</v>
      </c>
      <c r="O26" s="63">
        <f t="shared" si="12"/>
        <v>98</v>
      </c>
      <c r="P26" s="64">
        <f t="shared" si="13"/>
        <v>-4.854368932038838</v>
      </c>
      <c r="S26" s="65" t="s">
        <v>93</v>
      </c>
      <c r="T26" s="65" t="s">
        <v>95</v>
      </c>
      <c r="U26" s="65" t="s">
        <v>114</v>
      </c>
      <c r="V26" s="67">
        <v>691</v>
      </c>
      <c r="W26" s="67">
        <v>389</v>
      </c>
      <c r="X26" s="67">
        <v>204</v>
      </c>
      <c r="Y26" s="67">
        <v>0</v>
      </c>
      <c r="Z26" s="67">
        <v>98</v>
      </c>
      <c r="AA26" s="67">
        <v>0</v>
      </c>
      <c r="AB26" s="67">
        <v>98</v>
      </c>
    </row>
    <row r="27" spans="2:28" ht="15.75" customHeight="1">
      <c r="B27" s="12" t="s">
        <v>31</v>
      </c>
      <c r="C27" s="61">
        <f t="shared" si="0"/>
        <v>2278</v>
      </c>
      <c r="D27" s="62">
        <f t="shared" si="1"/>
        <v>-7.247557003257327</v>
      </c>
      <c r="E27" s="63">
        <f t="shared" si="2"/>
        <v>1032</v>
      </c>
      <c r="F27" s="62">
        <f t="shared" si="3"/>
        <v>-26.180257510729604</v>
      </c>
      <c r="G27" s="63">
        <f t="shared" si="4"/>
        <v>625</v>
      </c>
      <c r="H27" s="62">
        <f t="shared" si="5"/>
        <v>-22.744128553770082</v>
      </c>
      <c r="I27" s="63">
        <f t="shared" si="6"/>
        <v>3</v>
      </c>
      <c r="J27" s="62">
        <f t="shared" si="7"/>
        <v>-76.92307692307692</v>
      </c>
      <c r="K27" s="63">
        <f t="shared" si="8"/>
        <v>618</v>
      </c>
      <c r="L27" s="62">
        <f t="shared" si="9"/>
        <v>161.864406779661</v>
      </c>
      <c r="M27" s="63">
        <f t="shared" si="10"/>
        <v>384</v>
      </c>
      <c r="N27" s="62">
        <f t="shared" si="11"/>
        <v>700</v>
      </c>
      <c r="O27" s="63">
        <f t="shared" si="12"/>
        <v>234</v>
      </c>
      <c r="P27" s="64">
        <f t="shared" si="13"/>
        <v>24.468085106382986</v>
      </c>
      <c r="S27" s="65" t="s">
        <v>93</v>
      </c>
      <c r="T27" s="65" t="s">
        <v>95</v>
      </c>
      <c r="U27" s="65" t="s">
        <v>115</v>
      </c>
      <c r="V27" s="67">
        <v>2278</v>
      </c>
      <c r="W27" s="67">
        <v>1032</v>
      </c>
      <c r="X27" s="67">
        <v>625</v>
      </c>
      <c r="Y27" s="67">
        <v>3</v>
      </c>
      <c r="Z27" s="67">
        <v>618</v>
      </c>
      <c r="AA27" s="67">
        <v>384</v>
      </c>
      <c r="AB27" s="67">
        <v>234</v>
      </c>
    </row>
    <row r="28" spans="2:28" ht="15.75" customHeight="1">
      <c r="B28" s="12" t="s">
        <v>32</v>
      </c>
      <c r="C28" s="61">
        <f t="shared" si="0"/>
        <v>4264</v>
      </c>
      <c r="D28" s="62">
        <f t="shared" si="1"/>
        <v>-14.617541049259103</v>
      </c>
      <c r="E28" s="63">
        <f t="shared" si="2"/>
        <v>1497</v>
      </c>
      <c r="F28" s="62">
        <f t="shared" si="3"/>
        <v>-20.87737843551797</v>
      </c>
      <c r="G28" s="63">
        <f t="shared" si="4"/>
        <v>1666</v>
      </c>
      <c r="H28" s="62">
        <f t="shared" si="5"/>
        <v>6.047103755569694</v>
      </c>
      <c r="I28" s="63">
        <f t="shared" si="6"/>
        <v>1</v>
      </c>
      <c r="J28" s="62">
        <f t="shared" si="7"/>
        <v>-75</v>
      </c>
      <c r="K28" s="63">
        <f t="shared" si="8"/>
        <v>1100</v>
      </c>
      <c r="L28" s="62">
        <f t="shared" si="9"/>
        <v>-27.96332678454486</v>
      </c>
      <c r="M28" s="63">
        <f t="shared" si="10"/>
        <v>342</v>
      </c>
      <c r="N28" s="62">
        <f t="shared" si="11"/>
        <v>-46.894409937888206</v>
      </c>
      <c r="O28" s="63">
        <f t="shared" si="12"/>
        <v>758</v>
      </c>
      <c r="P28" s="64">
        <f t="shared" si="13"/>
        <v>-12.57208765859285</v>
      </c>
      <c r="S28" s="65" t="s">
        <v>93</v>
      </c>
      <c r="T28" s="65" t="s">
        <v>95</v>
      </c>
      <c r="U28" s="65" t="s">
        <v>116</v>
      </c>
      <c r="V28" s="67">
        <v>4264</v>
      </c>
      <c r="W28" s="67">
        <v>1497</v>
      </c>
      <c r="X28" s="67">
        <v>1666</v>
      </c>
      <c r="Y28" s="67">
        <v>1</v>
      </c>
      <c r="Z28" s="67">
        <v>1100</v>
      </c>
      <c r="AA28" s="67">
        <v>342</v>
      </c>
      <c r="AB28" s="67">
        <v>758</v>
      </c>
    </row>
    <row r="29" spans="2:28" ht="15.75" customHeight="1">
      <c r="B29" s="12" t="s">
        <v>33</v>
      </c>
      <c r="C29" s="61">
        <f t="shared" si="0"/>
        <v>742</v>
      </c>
      <c r="D29" s="62">
        <f t="shared" si="1"/>
        <v>-19.43539630836048</v>
      </c>
      <c r="E29" s="63">
        <f t="shared" si="2"/>
        <v>410</v>
      </c>
      <c r="F29" s="62">
        <f t="shared" si="3"/>
        <v>-25.858951175406872</v>
      </c>
      <c r="G29" s="63">
        <f t="shared" si="4"/>
        <v>270</v>
      </c>
      <c r="H29" s="62">
        <f t="shared" si="5"/>
        <v>3.846153846153854</v>
      </c>
      <c r="I29" s="63">
        <f t="shared" si="6"/>
        <v>2</v>
      </c>
      <c r="J29" s="62" t="str">
        <f t="shared" si="7"/>
        <v>     -   </v>
      </c>
      <c r="K29" s="63">
        <f t="shared" si="8"/>
        <v>60</v>
      </c>
      <c r="L29" s="62">
        <f t="shared" si="9"/>
        <v>-44.44444444444444</v>
      </c>
      <c r="M29" s="63">
        <f t="shared" si="10"/>
        <v>0</v>
      </c>
      <c r="N29" s="62" t="str">
        <f t="shared" si="11"/>
        <v>0.0</v>
      </c>
      <c r="O29" s="63">
        <f t="shared" si="12"/>
        <v>60</v>
      </c>
      <c r="P29" s="64">
        <f t="shared" si="13"/>
        <v>-44.44444444444444</v>
      </c>
      <c r="S29" s="65" t="s">
        <v>93</v>
      </c>
      <c r="T29" s="65" t="s">
        <v>95</v>
      </c>
      <c r="U29" s="65" t="s">
        <v>117</v>
      </c>
      <c r="V29" s="67">
        <v>742</v>
      </c>
      <c r="W29" s="67">
        <v>410</v>
      </c>
      <c r="X29" s="67">
        <v>270</v>
      </c>
      <c r="Y29" s="67">
        <v>2</v>
      </c>
      <c r="Z29" s="67">
        <v>60</v>
      </c>
      <c r="AA29" s="67">
        <v>0</v>
      </c>
      <c r="AB29" s="67">
        <v>60</v>
      </c>
    </row>
    <row r="30" spans="2:28" ht="15.75" customHeight="1">
      <c r="B30" s="12" t="s">
        <v>34</v>
      </c>
      <c r="C30" s="61">
        <f t="shared" si="0"/>
        <v>818</v>
      </c>
      <c r="D30" s="62">
        <f t="shared" si="1"/>
        <v>8.632138114209823</v>
      </c>
      <c r="E30" s="63">
        <f t="shared" si="2"/>
        <v>372</v>
      </c>
      <c r="F30" s="62">
        <f t="shared" si="3"/>
        <v>5.98290598290599</v>
      </c>
      <c r="G30" s="63">
        <f t="shared" si="4"/>
        <v>328</v>
      </c>
      <c r="H30" s="62">
        <f t="shared" si="5"/>
        <v>82.22222222222223</v>
      </c>
      <c r="I30" s="63">
        <f t="shared" si="6"/>
        <v>37</v>
      </c>
      <c r="J30" s="62">
        <f t="shared" si="7"/>
        <v>825</v>
      </c>
      <c r="K30" s="63">
        <f t="shared" si="8"/>
        <v>81</v>
      </c>
      <c r="L30" s="62">
        <f t="shared" si="9"/>
        <v>-62.84403669724771</v>
      </c>
      <c r="M30" s="63">
        <f t="shared" si="10"/>
        <v>0</v>
      </c>
      <c r="N30" s="62" t="str">
        <f t="shared" si="11"/>
        <v>  -100.0</v>
      </c>
      <c r="O30" s="63">
        <f t="shared" si="12"/>
        <v>81</v>
      </c>
      <c r="P30" s="64">
        <f t="shared" si="13"/>
        <v>-42.553191489361694</v>
      </c>
      <c r="S30" s="65" t="s">
        <v>93</v>
      </c>
      <c r="T30" s="65" t="s">
        <v>95</v>
      </c>
      <c r="U30" s="65" t="s">
        <v>118</v>
      </c>
      <c r="V30" s="67">
        <v>818</v>
      </c>
      <c r="W30" s="67">
        <v>372</v>
      </c>
      <c r="X30" s="67">
        <v>328</v>
      </c>
      <c r="Y30" s="67">
        <v>37</v>
      </c>
      <c r="Z30" s="67">
        <v>81</v>
      </c>
      <c r="AA30" s="67">
        <v>0</v>
      </c>
      <c r="AB30" s="67">
        <v>81</v>
      </c>
    </row>
    <row r="31" spans="2:28" ht="15.75" customHeight="1">
      <c r="B31" s="12" t="s">
        <v>35</v>
      </c>
      <c r="C31" s="61">
        <f t="shared" si="0"/>
        <v>1086</v>
      </c>
      <c r="D31" s="62">
        <f t="shared" si="1"/>
        <v>-33.33333333333334</v>
      </c>
      <c r="E31" s="63">
        <f t="shared" si="2"/>
        <v>315</v>
      </c>
      <c r="F31" s="62">
        <f t="shared" si="3"/>
        <v>-20.85427135678391</v>
      </c>
      <c r="G31" s="63">
        <f t="shared" si="4"/>
        <v>342</v>
      </c>
      <c r="H31" s="62">
        <f t="shared" si="5"/>
        <v>-2.8409090909090935</v>
      </c>
      <c r="I31" s="63">
        <f t="shared" si="6"/>
        <v>0</v>
      </c>
      <c r="J31" s="62" t="str">
        <f t="shared" si="7"/>
        <v>  -100.0</v>
      </c>
      <c r="K31" s="63">
        <f t="shared" si="8"/>
        <v>429</v>
      </c>
      <c r="L31" s="62">
        <f t="shared" si="9"/>
        <v>-51.02739726027397</v>
      </c>
      <c r="M31" s="63">
        <f t="shared" si="10"/>
        <v>263</v>
      </c>
      <c r="N31" s="62">
        <f t="shared" si="11"/>
        <v>-56.528925619834716</v>
      </c>
      <c r="O31" s="63">
        <f t="shared" si="12"/>
        <v>166</v>
      </c>
      <c r="P31" s="64">
        <f t="shared" si="13"/>
        <v>-38.745387453874535</v>
      </c>
      <c r="S31" s="65" t="s">
        <v>93</v>
      </c>
      <c r="T31" s="65" t="s">
        <v>95</v>
      </c>
      <c r="U31" s="65" t="s">
        <v>119</v>
      </c>
      <c r="V31" s="67">
        <v>1086</v>
      </c>
      <c r="W31" s="67">
        <v>315</v>
      </c>
      <c r="X31" s="67">
        <v>342</v>
      </c>
      <c r="Y31" s="67">
        <v>0</v>
      </c>
      <c r="Z31" s="67">
        <v>429</v>
      </c>
      <c r="AA31" s="67">
        <v>263</v>
      </c>
      <c r="AB31" s="67">
        <v>166</v>
      </c>
    </row>
    <row r="32" spans="2:28" ht="15.75" customHeight="1">
      <c r="B32" s="12" t="s">
        <v>36</v>
      </c>
      <c r="C32" s="61">
        <f t="shared" si="0"/>
        <v>4877</v>
      </c>
      <c r="D32" s="62">
        <f t="shared" si="1"/>
        <v>-12.394467397161847</v>
      </c>
      <c r="E32" s="63">
        <f t="shared" si="2"/>
        <v>743</v>
      </c>
      <c r="F32" s="62">
        <f t="shared" si="3"/>
        <v>-24.87360970677453</v>
      </c>
      <c r="G32" s="63">
        <f t="shared" si="4"/>
        <v>2004</v>
      </c>
      <c r="H32" s="62">
        <f t="shared" si="5"/>
        <v>-27.180232558139537</v>
      </c>
      <c r="I32" s="63">
        <f t="shared" si="6"/>
        <v>9</v>
      </c>
      <c r="J32" s="62">
        <f t="shared" si="7"/>
        <v>125</v>
      </c>
      <c r="K32" s="63">
        <f t="shared" si="8"/>
        <v>2121</v>
      </c>
      <c r="L32" s="62">
        <f t="shared" si="9"/>
        <v>16.410537870472012</v>
      </c>
      <c r="M32" s="63">
        <f t="shared" si="10"/>
        <v>1226</v>
      </c>
      <c r="N32" s="62">
        <f t="shared" si="11"/>
        <v>92.76729559748426</v>
      </c>
      <c r="O32" s="63">
        <f t="shared" si="12"/>
        <v>886</v>
      </c>
      <c r="P32" s="64">
        <f t="shared" si="13"/>
        <v>-25.29510961214166</v>
      </c>
      <c r="S32" s="65" t="s">
        <v>93</v>
      </c>
      <c r="T32" s="65" t="s">
        <v>95</v>
      </c>
      <c r="U32" s="65" t="s">
        <v>120</v>
      </c>
      <c r="V32" s="67">
        <v>4877</v>
      </c>
      <c r="W32" s="67">
        <v>743</v>
      </c>
      <c r="X32" s="67">
        <v>2004</v>
      </c>
      <c r="Y32" s="67">
        <v>9</v>
      </c>
      <c r="Z32" s="67">
        <v>2121</v>
      </c>
      <c r="AA32" s="67">
        <v>1226</v>
      </c>
      <c r="AB32" s="67">
        <v>886</v>
      </c>
    </row>
    <row r="33" spans="2:28" ht="15.75" customHeight="1">
      <c r="B33" s="12" t="s">
        <v>37</v>
      </c>
      <c r="C33" s="61">
        <f t="shared" si="0"/>
        <v>1830</v>
      </c>
      <c r="D33" s="62">
        <f t="shared" si="1"/>
        <v>-26.91693290734824</v>
      </c>
      <c r="E33" s="63">
        <f t="shared" si="2"/>
        <v>673</v>
      </c>
      <c r="F33" s="62">
        <f t="shared" si="3"/>
        <v>-17.01602959309494</v>
      </c>
      <c r="G33" s="63">
        <f t="shared" si="4"/>
        <v>589</v>
      </c>
      <c r="H33" s="62">
        <f t="shared" si="5"/>
        <v>-25.253807106598984</v>
      </c>
      <c r="I33" s="63">
        <f t="shared" si="6"/>
        <v>83</v>
      </c>
      <c r="J33" s="62">
        <f t="shared" si="7"/>
        <v>822.2222222222222</v>
      </c>
      <c r="K33" s="63">
        <f t="shared" si="8"/>
        <v>485</v>
      </c>
      <c r="L33" s="62">
        <f t="shared" si="9"/>
        <v>-45.87053571428571</v>
      </c>
      <c r="M33" s="63">
        <f t="shared" si="10"/>
        <v>166</v>
      </c>
      <c r="N33" s="62">
        <f t="shared" si="11"/>
        <v>-63.834422657952075</v>
      </c>
      <c r="O33" s="63">
        <f t="shared" si="12"/>
        <v>319</v>
      </c>
      <c r="P33" s="64">
        <f t="shared" si="13"/>
        <v>-27.00228832951946</v>
      </c>
      <c r="S33" s="65" t="s">
        <v>93</v>
      </c>
      <c r="T33" s="65" t="s">
        <v>95</v>
      </c>
      <c r="U33" s="65" t="s">
        <v>121</v>
      </c>
      <c r="V33" s="67">
        <v>1830</v>
      </c>
      <c r="W33" s="67">
        <v>673</v>
      </c>
      <c r="X33" s="67">
        <v>589</v>
      </c>
      <c r="Y33" s="67">
        <v>83</v>
      </c>
      <c r="Z33" s="67">
        <v>485</v>
      </c>
      <c r="AA33" s="67">
        <v>166</v>
      </c>
      <c r="AB33" s="67">
        <v>319</v>
      </c>
    </row>
    <row r="34" spans="2:28" ht="15.75" customHeight="1">
      <c r="B34" s="12" t="s">
        <v>38</v>
      </c>
      <c r="C34" s="61">
        <f t="shared" si="0"/>
        <v>566</v>
      </c>
      <c r="D34" s="62">
        <f t="shared" si="1"/>
        <v>35.7314148681055</v>
      </c>
      <c r="E34" s="63">
        <f t="shared" si="2"/>
        <v>214</v>
      </c>
      <c r="F34" s="62">
        <f t="shared" si="3"/>
        <v>4.390243902439025</v>
      </c>
      <c r="G34" s="63">
        <f t="shared" si="4"/>
        <v>139</v>
      </c>
      <c r="H34" s="62">
        <f t="shared" si="5"/>
        <v>23.00884955752211</v>
      </c>
      <c r="I34" s="63">
        <f t="shared" si="6"/>
        <v>1</v>
      </c>
      <c r="J34" s="62" t="str">
        <f t="shared" si="7"/>
        <v>     -   </v>
      </c>
      <c r="K34" s="63">
        <f t="shared" si="8"/>
        <v>212</v>
      </c>
      <c r="L34" s="62">
        <f t="shared" si="9"/>
        <v>114.14141414141415</v>
      </c>
      <c r="M34" s="63">
        <f t="shared" si="10"/>
        <v>114</v>
      </c>
      <c r="N34" s="62" t="str">
        <f t="shared" si="11"/>
        <v>     -   </v>
      </c>
      <c r="O34" s="63">
        <f t="shared" si="12"/>
        <v>98</v>
      </c>
      <c r="P34" s="64">
        <f t="shared" si="13"/>
        <v>-1.0101010101010104</v>
      </c>
      <c r="S34" s="65" t="s">
        <v>93</v>
      </c>
      <c r="T34" s="65" t="s">
        <v>95</v>
      </c>
      <c r="U34" s="65" t="s">
        <v>122</v>
      </c>
      <c r="V34" s="67">
        <v>566</v>
      </c>
      <c r="W34" s="67">
        <v>214</v>
      </c>
      <c r="X34" s="67">
        <v>139</v>
      </c>
      <c r="Y34" s="67">
        <v>1</v>
      </c>
      <c r="Z34" s="67">
        <v>212</v>
      </c>
      <c r="AA34" s="67">
        <v>114</v>
      </c>
      <c r="AB34" s="67">
        <v>98</v>
      </c>
    </row>
    <row r="35" spans="2:28" ht="15.75" customHeight="1">
      <c r="B35" s="12" t="s">
        <v>39</v>
      </c>
      <c r="C35" s="61">
        <f t="shared" si="0"/>
        <v>428</v>
      </c>
      <c r="D35" s="62">
        <f t="shared" si="1"/>
        <v>-0.23310023310023098</v>
      </c>
      <c r="E35" s="63">
        <f t="shared" si="2"/>
        <v>189</v>
      </c>
      <c r="F35" s="62">
        <f t="shared" si="3"/>
        <v>-29.477611940298516</v>
      </c>
      <c r="G35" s="63">
        <f t="shared" si="4"/>
        <v>188</v>
      </c>
      <c r="H35" s="62">
        <f t="shared" si="5"/>
        <v>40.29850746268659</v>
      </c>
      <c r="I35" s="63">
        <f t="shared" si="6"/>
        <v>0</v>
      </c>
      <c r="J35" s="62" t="str">
        <f t="shared" si="7"/>
        <v>0.0</v>
      </c>
      <c r="K35" s="63">
        <f t="shared" si="8"/>
        <v>51</v>
      </c>
      <c r="L35" s="62">
        <f t="shared" si="9"/>
        <v>88.88888888888889</v>
      </c>
      <c r="M35" s="63">
        <f t="shared" si="10"/>
        <v>0</v>
      </c>
      <c r="N35" s="62" t="str">
        <f t="shared" si="11"/>
        <v>0.0</v>
      </c>
      <c r="O35" s="63">
        <f t="shared" si="12"/>
        <v>45</v>
      </c>
      <c r="P35" s="64">
        <f t="shared" si="13"/>
        <v>66.66666666666669</v>
      </c>
      <c r="S35" s="65" t="s">
        <v>93</v>
      </c>
      <c r="T35" s="65" t="s">
        <v>95</v>
      </c>
      <c r="U35" s="65" t="s">
        <v>123</v>
      </c>
      <c r="V35" s="67">
        <v>428</v>
      </c>
      <c r="W35" s="67">
        <v>189</v>
      </c>
      <c r="X35" s="67">
        <v>188</v>
      </c>
      <c r="Y35" s="67">
        <v>0</v>
      </c>
      <c r="Z35" s="67">
        <v>51</v>
      </c>
      <c r="AA35" s="67">
        <v>0</v>
      </c>
      <c r="AB35" s="67">
        <v>45</v>
      </c>
    </row>
    <row r="36" spans="2:28" ht="15.75" customHeight="1">
      <c r="B36" s="12" t="s">
        <v>40</v>
      </c>
      <c r="C36" s="61">
        <f t="shared" si="0"/>
        <v>168</v>
      </c>
      <c r="D36" s="62">
        <f t="shared" si="1"/>
        <v>-6.1452513966480495</v>
      </c>
      <c r="E36" s="63">
        <f t="shared" si="2"/>
        <v>89</v>
      </c>
      <c r="F36" s="62">
        <f t="shared" si="3"/>
        <v>-2.197802197802204</v>
      </c>
      <c r="G36" s="63">
        <f t="shared" si="4"/>
        <v>68</v>
      </c>
      <c r="H36" s="62">
        <f t="shared" si="5"/>
        <v>-20</v>
      </c>
      <c r="I36" s="63">
        <f t="shared" si="6"/>
        <v>0</v>
      </c>
      <c r="J36" s="62" t="str">
        <f t="shared" si="7"/>
        <v>0.0</v>
      </c>
      <c r="K36" s="63">
        <f t="shared" si="8"/>
        <v>11</v>
      </c>
      <c r="L36" s="62">
        <f t="shared" si="9"/>
        <v>266.66666666666663</v>
      </c>
      <c r="M36" s="63">
        <f t="shared" si="10"/>
        <v>0</v>
      </c>
      <c r="N36" s="62" t="str">
        <f t="shared" si="11"/>
        <v>0.0</v>
      </c>
      <c r="O36" s="63">
        <f t="shared" si="12"/>
        <v>11</v>
      </c>
      <c r="P36" s="64">
        <f t="shared" si="13"/>
        <v>266.66666666666663</v>
      </c>
      <c r="S36" s="65" t="s">
        <v>93</v>
      </c>
      <c r="T36" s="65" t="s">
        <v>95</v>
      </c>
      <c r="U36" s="65" t="s">
        <v>124</v>
      </c>
      <c r="V36" s="67">
        <v>168</v>
      </c>
      <c r="W36" s="67">
        <v>89</v>
      </c>
      <c r="X36" s="67">
        <v>68</v>
      </c>
      <c r="Y36" s="67">
        <v>0</v>
      </c>
      <c r="Z36" s="67">
        <v>11</v>
      </c>
      <c r="AA36" s="67">
        <v>0</v>
      </c>
      <c r="AB36" s="67">
        <v>11</v>
      </c>
    </row>
    <row r="37" spans="2:28" ht="15.75" customHeight="1">
      <c r="B37" s="12" t="s">
        <v>41</v>
      </c>
      <c r="C37" s="61">
        <f t="shared" si="0"/>
        <v>276</v>
      </c>
      <c r="D37" s="62">
        <f t="shared" si="1"/>
        <v>5.343511450381683</v>
      </c>
      <c r="E37" s="63">
        <f t="shared" si="2"/>
        <v>119</v>
      </c>
      <c r="F37" s="62">
        <f t="shared" si="3"/>
        <v>-6.2992125984252</v>
      </c>
      <c r="G37" s="63">
        <f t="shared" si="4"/>
        <v>105</v>
      </c>
      <c r="H37" s="62">
        <f t="shared" si="5"/>
        <v>-16</v>
      </c>
      <c r="I37" s="63">
        <f t="shared" si="6"/>
        <v>1</v>
      </c>
      <c r="J37" s="62">
        <f t="shared" si="7"/>
        <v>0</v>
      </c>
      <c r="K37" s="63">
        <f t="shared" si="8"/>
        <v>51</v>
      </c>
      <c r="L37" s="62">
        <f t="shared" si="9"/>
        <v>466.66666666666674</v>
      </c>
      <c r="M37" s="63">
        <f t="shared" si="10"/>
        <v>48</v>
      </c>
      <c r="N37" s="62" t="str">
        <f t="shared" si="11"/>
        <v>     -   </v>
      </c>
      <c r="O37" s="63">
        <f t="shared" si="12"/>
        <v>3</v>
      </c>
      <c r="P37" s="64">
        <f t="shared" si="13"/>
        <v>-66.66666666666667</v>
      </c>
      <c r="S37" s="65" t="s">
        <v>93</v>
      </c>
      <c r="T37" s="65" t="s">
        <v>95</v>
      </c>
      <c r="U37" s="65" t="s">
        <v>125</v>
      </c>
      <c r="V37" s="67">
        <v>276</v>
      </c>
      <c r="W37" s="67">
        <v>119</v>
      </c>
      <c r="X37" s="67">
        <v>105</v>
      </c>
      <c r="Y37" s="67">
        <v>1</v>
      </c>
      <c r="Z37" s="67">
        <v>51</v>
      </c>
      <c r="AA37" s="67">
        <v>48</v>
      </c>
      <c r="AB37" s="67">
        <v>3</v>
      </c>
    </row>
    <row r="38" spans="2:28" ht="15.75" customHeight="1">
      <c r="B38" s="12" t="s">
        <v>42</v>
      </c>
      <c r="C38" s="61">
        <f t="shared" si="0"/>
        <v>1025</v>
      </c>
      <c r="D38" s="62">
        <f t="shared" si="1"/>
        <v>-0.5819592628516119</v>
      </c>
      <c r="E38" s="63">
        <f t="shared" si="2"/>
        <v>467</v>
      </c>
      <c r="F38" s="62">
        <f t="shared" si="3"/>
        <v>5.41760722347631</v>
      </c>
      <c r="G38" s="63">
        <f t="shared" si="4"/>
        <v>442</v>
      </c>
      <c r="H38" s="62">
        <f t="shared" si="5"/>
        <v>3.5128805620609</v>
      </c>
      <c r="I38" s="63">
        <f t="shared" si="6"/>
        <v>2</v>
      </c>
      <c r="J38" s="62" t="str">
        <f t="shared" si="7"/>
        <v>     -   </v>
      </c>
      <c r="K38" s="63">
        <f t="shared" si="8"/>
        <v>114</v>
      </c>
      <c r="L38" s="62">
        <f t="shared" si="9"/>
        <v>-29.192546583850927</v>
      </c>
      <c r="M38" s="63">
        <f t="shared" si="10"/>
        <v>44</v>
      </c>
      <c r="N38" s="62">
        <f t="shared" si="11"/>
        <v>-57.69230769230769</v>
      </c>
      <c r="O38" s="63">
        <f t="shared" si="12"/>
        <v>70</v>
      </c>
      <c r="P38" s="64">
        <f t="shared" si="13"/>
        <v>22.807017543859658</v>
      </c>
      <c r="S38" s="65" t="s">
        <v>93</v>
      </c>
      <c r="T38" s="65" t="s">
        <v>95</v>
      </c>
      <c r="U38" s="65" t="s">
        <v>126</v>
      </c>
      <c r="V38" s="67">
        <v>1025</v>
      </c>
      <c r="W38" s="67">
        <v>467</v>
      </c>
      <c r="X38" s="67">
        <v>442</v>
      </c>
      <c r="Y38" s="67">
        <v>2</v>
      </c>
      <c r="Z38" s="67">
        <v>114</v>
      </c>
      <c r="AA38" s="67">
        <v>44</v>
      </c>
      <c r="AB38" s="67">
        <v>70</v>
      </c>
    </row>
    <row r="39" spans="2:28" ht="15.75" customHeight="1">
      <c r="B39" s="12" t="s">
        <v>43</v>
      </c>
      <c r="C39" s="61">
        <f t="shared" si="0"/>
        <v>1160</v>
      </c>
      <c r="D39" s="62">
        <f t="shared" si="1"/>
        <v>-39.86521513737687</v>
      </c>
      <c r="E39" s="63">
        <f t="shared" si="2"/>
        <v>340</v>
      </c>
      <c r="F39" s="62">
        <f t="shared" si="3"/>
        <v>-30.041152263374485</v>
      </c>
      <c r="G39" s="63">
        <f t="shared" si="4"/>
        <v>565</v>
      </c>
      <c r="H39" s="62">
        <f t="shared" si="5"/>
        <v>4.436229205175593</v>
      </c>
      <c r="I39" s="63">
        <f t="shared" si="6"/>
        <v>0</v>
      </c>
      <c r="J39" s="62" t="str">
        <f t="shared" si="7"/>
        <v>  -100.0</v>
      </c>
      <c r="K39" s="63">
        <f t="shared" si="8"/>
        <v>255</v>
      </c>
      <c r="L39" s="62">
        <f t="shared" si="9"/>
        <v>-71.1864406779661</v>
      </c>
      <c r="M39" s="63">
        <f t="shared" si="10"/>
        <v>96</v>
      </c>
      <c r="N39" s="62">
        <f t="shared" si="11"/>
        <v>-86.28571428571428</v>
      </c>
      <c r="O39" s="63">
        <f t="shared" si="12"/>
        <v>159</v>
      </c>
      <c r="P39" s="64">
        <f t="shared" si="13"/>
        <v>-14.054054054054049</v>
      </c>
      <c r="S39" s="65" t="s">
        <v>93</v>
      </c>
      <c r="T39" s="65" t="s">
        <v>95</v>
      </c>
      <c r="U39" s="65" t="s">
        <v>127</v>
      </c>
      <c r="V39" s="67">
        <v>1160</v>
      </c>
      <c r="W39" s="67">
        <v>340</v>
      </c>
      <c r="X39" s="67">
        <v>565</v>
      </c>
      <c r="Y39" s="67">
        <v>0</v>
      </c>
      <c r="Z39" s="67">
        <v>255</v>
      </c>
      <c r="AA39" s="67">
        <v>96</v>
      </c>
      <c r="AB39" s="67">
        <v>159</v>
      </c>
    </row>
    <row r="40" spans="2:28" ht="15.75" customHeight="1">
      <c r="B40" s="12" t="s">
        <v>44</v>
      </c>
      <c r="C40" s="61">
        <f t="shared" si="0"/>
        <v>630</v>
      </c>
      <c r="D40" s="62">
        <f t="shared" si="1"/>
        <v>-7.89473684210526</v>
      </c>
      <c r="E40" s="63">
        <f t="shared" si="2"/>
        <v>267</v>
      </c>
      <c r="F40" s="62">
        <f t="shared" si="3"/>
        <v>-0.7434944237918302</v>
      </c>
      <c r="G40" s="63">
        <f t="shared" si="4"/>
        <v>280</v>
      </c>
      <c r="H40" s="62">
        <f t="shared" si="5"/>
        <v>-22.222222222222214</v>
      </c>
      <c r="I40" s="63">
        <f t="shared" si="6"/>
        <v>1</v>
      </c>
      <c r="J40" s="62">
        <f t="shared" si="7"/>
        <v>-66.66666666666667</v>
      </c>
      <c r="K40" s="63">
        <f t="shared" si="8"/>
        <v>82</v>
      </c>
      <c r="L40" s="62">
        <f t="shared" si="9"/>
        <v>57.69230769230768</v>
      </c>
      <c r="M40" s="63">
        <f t="shared" si="10"/>
        <v>39</v>
      </c>
      <c r="N40" s="62">
        <f t="shared" si="11"/>
        <v>14.705882352941174</v>
      </c>
      <c r="O40" s="63">
        <f t="shared" si="12"/>
        <v>43</v>
      </c>
      <c r="P40" s="64">
        <f t="shared" si="13"/>
        <v>138.88888888888889</v>
      </c>
      <c r="S40" s="65" t="s">
        <v>93</v>
      </c>
      <c r="T40" s="65" t="s">
        <v>95</v>
      </c>
      <c r="U40" s="65" t="s">
        <v>128</v>
      </c>
      <c r="V40" s="67">
        <v>630</v>
      </c>
      <c r="W40" s="67">
        <v>267</v>
      </c>
      <c r="X40" s="67">
        <v>280</v>
      </c>
      <c r="Y40" s="67">
        <v>1</v>
      </c>
      <c r="Z40" s="67">
        <v>82</v>
      </c>
      <c r="AA40" s="67">
        <v>39</v>
      </c>
      <c r="AB40" s="67">
        <v>43</v>
      </c>
    </row>
    <row r="41" spans="2:28" ht="15.75" customHeight="1">
      <c r="B41" s="12" t="s">
        <v>45</v>
      </c>
      <c r="C41" s="61">
        <f t="shared" si="0"/>
        <v>219</v>
      </c>
      <c r="D41" s="62">
        <f t="shared" si="1"/>
        <v>-9.876543209876544</v>
      </c>
      <c r="E41" s="63">
        <f t="shared" si="2"/>
        <v>161</v>
      </c>
      <c r="F41" s="62">
        <f t="shared" si="3"/>
        <v>-10.555555555555557</v>
      </c>
      <c r="G41" s="63">
        <f t="shared" si="4"/>
        <v>46</v>
      </c>
      <c r="H41" s="62">
        <f t="shared" si="5"/>
        <v>-8</v>
      </c>
      <c r="I41" s="63">
        <f t="shared" si="6"/>
        <v>2</v>
      </c>
      <c r="J41" s="62">
        <f t="shared" si="7"/>
        <v>0</v>
      </c>
      <c r="K41" s="63">
        <f t="shared" si="8"/>
        <v>10</v>
      </c>
      <c r="L41" s="62">
        <f t="shared" si="9"/>
        <v>-9.090909090909093</v>
      </c>
      <c r="M41" s="63">
        <f t="shared" si="10"/>
        <v>0</v>
      </c>
      <c r="N41" s="62" t="str">
        <f t="shared" si="11"/>
        <v>0.0</v>
      </c>
      <c r="O41" s="63">
        <f t="shared" si="12"/>
        <v>10</v>
      </c>
      <c r="P41" s="64">
        <f t="shared" si="13"/>
        <v>42.85714285714286</v>
      </c>
      <c r="S41" s="65" t="s">
        <v>93</v>
      </c>
      <c r="T41" s="65" t="s">
        <v>95</v>
      </c>
      <c r="U41" s="65" t="s">
        <v>129</v>
      </c>
      <c r="V41" s="67">
        <v>219</v>
      </c>
      <c r="W41" s="67">
        <v>161</v>
      </c>
      <c r="X41" s="67">
        <v>46</v>
      </c>
      <c r="Y41" s="67">
        <v>2</v>
      </c>
      <c r="Z41" s="67">
        <v>10</v>
      </c>
      <c r="AA41" s="67">
        <v>0</v>
      </c>
      <c r="AB41" s="67">
        <v>10</v>
      </c>
    </row>
    <row r="42" spans="2:28" ht="15.75" customHeight="1">
      <c r="B42" s="12" t="s">
        <v>46</v>
      </c>
      <c r="C42" s="61">
        <f t="shared" si="0"/>
        <v>481</v>
      </c>
      <c r="D42" s="62">
        <f t="shared" si="1"/>
        <v>4.79302832244008</v>
      </c>
      <c r="E42" s="63">
        <f t="shared" si="2"/>
        <v>220</v>
      </c>
      <c r="F42" s="62">
        <f t="shared" si="3"/>
        <v>-11.290322580645167</v>
      </c>
      <c r="G42" s="63">
        <f t="shared" si="4"/>
        <v>154</v>
      </c>
      <c r="H42" s="62">
        <f t="shared" si="5"/>
        <v>37.5</v>
      </c>
      <c r="I42" s="63">
        <f t="shared" si="6"/>
        <v>2</v>
      </c>
      <c r="J42" s="62">
        <f t="shared" si="7"/>
        <v>100</v>
      </c>
      <c r="K42" s="63">
        <f t="shared" si="8"/>
        <v>105</v>
      </c>
      <c r="L42" s="62">
        <f t="shared" si="9"/>
        <v>7.142857142857139</v>
      </c>
      <c r="M42" s="63">
        <f t="shared" si="10"/>
        <v>65</v>
      </c>
      <c r="N42" s="62">
        <f t="shared" si="11"/>
        <v>-22.61904761904762</v>
      </c>
      <c r="O42" s="63">
        <f t="shared" si="12"/>
        <v>40</v>
      </c>
      <c r="P42" s="64">
        <f t="shared" si="13"/>
        <v>185.71428571428572</v>
      </c>
      <c r="S42" s="65" t="s">
        <v>93</v>
      </c>
      <c r="T42" s="65" t="s">
        <v>95</v>
      </c>
      <c r="U42" s="65" t="s">
        <v>130</v>
      </c>
      <c r="V42" s="67">
        <v>481</v>
      </c>
      <c r="W42" s="67">
        <v>220</v>
      </c>
      <c r="X42" s="67">
        <v>154</v>
      </c>
      <c r="Y42" s="67">
        <v>2</v>
      </c>
      <c r="Z42" s="67">
        <v>105</v>
      </c>
      <c r="AA42" s="67">
        <v>65</v>
      </c>
      <c r="AB42" s="67">
        <v>40</v>
      </c>
    </row>
    <row r="43" spans="2:28" ht="15.75" customHeight="1">
      <c r="B43" s="12" t="s">
        <v>47</v>
      </c>
      <c r="C43" s="61">
        <f t="shared" si="0"/>
        <v>414</v>
      </c>
      <c r="D43" s="62">
        <f t="shared" si="1"/>
        <v>-20.537428023032632</v>
      </c>
      <c r="E43" s="63">
        <f t="shared" si="2"/>
        <v>248</v>
      </c>
      <c r="F43" s="62">
        <f t="shared" si="3"/>
        <v>-23.692307692307693</v>
      </c>
      <c r="G43" s="63">
        <f t="shared" si="4"/>
        <v>112</v>
      </c>
      <c r="H43" s="62">
        <f t="shared" si="5"/>
        <v>-28.205128205128204</v>
      </c>
      <c r="I43" s="63">
        <f t="shared" si="6"/>
        <v>12</v>
      </c>
      <c r="J43" s="62" t="str">
        <f t="shared" si="7"/>
        <v>     -   </v>
      </c>
      <c r="K43" s="63">
        <f t="shared" si="8"/>
        <v>42</v>
      </c>
      <c r="L43" s="62">
        <f t="shared" si="9"/>
        <v>5</v>
      </c>
      <c r="M43" s="63">
        <f t="shared" si="10"/>
        <v>0</v>
      </c>
      <c r="N43" s="62" t="str">
        <f t="shared" si="11"/>
        <v>0.0</v>
      </c>
      <c r="O43" s="63">
        <f t="shared" si="12"/>
        <v>42</v>
      </c>
      <c r="P43" s="64">
        <f t="shared" si="13"/>
        <v>5</v>
      </c>
      <c r="S43" s="65" t="s">
        <v>93</v>
      </c>
      <c r="T43" s="65" t="s">
        <v>95</v>
      </c>
      <c r="U43" s="65" t="s">
        <v>131</v>
      </c>
      <c r="V43" s="67">
        <v>414</v>
      </c>
      <c r="W43" s="67">
        <v>248</v>
      </c>
      <c r="X43" s="67">
        <v>112</v>
      </c>
      <c r="Y43" s="67">
        <v>12</v>
      </c>
      <c r="Z43" s="67">
        <v>42</v>
      </c>
      <c r="AA43" s="67">
        <v>0</v>
      </c>
      <c r="AB43" s="67">
        <v>42</v>
      </c>
    </row>
    <row r="44" spans="2:28" ht="15.75" customHeight="1">
      <c r="B44" s="12" t="s">
        <v>48</v>
      </c>
      <c r="C44" s="61">
        <f t="shared" si="0"/>
        <v>192</v>
      </c>
      <c r="D44" s="62">
        <f t="shared" si="1"/>
        <v>-7.692307692307693</v>
      </c>
      <c r="E44" s="63">
        <f t="shared" si="2"/>
        <v>111</v>
      </c>
      <c r="F44" s="62">
        <f t="shared" si="3"/>
        <v>-26</v>
      </c>
      <c r="G44" s="63">
        <f t="shared" si="4"/>
        <v>65</v>
      </c>
      <c r="H44" s="62">
        <f t="shared" si="5"/>
        <v>35.416666666666686</v>
      </c>
      <c r="I44" s="63">
        <f t="shared" si="6"/>
        <v>1</v>
      </c>
      <c r="J44" s="62">
        <f t="shared" si="7"/>
        <v>-50</v>
      </c>
      <c r="K44" s="63">
        <f t="shared" si="8"/>
        <v>15</v>
      </c>
      <c r="L44" s="62">
        <f t="shared" si="9"/>
        <v>87.5</v>
      </c>
      <c r="M44" s="63">
        <f t="shared" si="10"/>
        <v>0</v>
      </c>
      <c r="N44" s="62" t="str">
        <f t="shared" si="11"/>
        <v>0.0</v>
      </c>
      <c r="O44" s="63">
        <f t="shared" si="12"/>
        <v>15</v>
      </c>
      <c r="P44" s="64">
        <f t="shared" si="13"/>
        <v>87.5</v>
      </c>
      <c r="S44" s="65" t="s">
        <v>93</v>
      </c>
      <c r="T44" s="65" t="s">
        <v>95</v>
      </c>
      <c r="U44" s="65" t="s">
        <v>132</v>
      </c>
      <c r="V44" s="67">
        <v>192</v>
      </c>
      <c r="W44" s="67">
        <v>111</v>
      </c>
      <c r="X44" s="67">
        <v>65</v>
      </c>
      <c r="Y44" s="67">
        <v>1</v>
      </c>
      <c r="Z44" s="67">
        <v>15</v>
      </c>
      <c r="AA44" s="67">
        <v>0</v>
      </c>
      <c r="AB44" s="67">
        <v>15</v>
      </c>
    </row>
    <row r="45" spans="2:28" ht="15.75" customHeight="1">
      <c r="B45" s="12" t="s">
        <v>49</v>
      </c>
      <c r="C45" s="61">
        <f t="shared" si="0"/>
        <v>3019</v>
      </c>
      <c r="D45" s="62">
        <f t="shared" si="1"/>
        <v>-1.3721006207121889</v>
      </c>
      <c r="E45" s="63">
        <f t="shared" si="2"/>
        <v>803</v>
      </c>
      <c r="F45" s="62">
        <f t="shared" si="3"/>
        <v>-9.060022650056624</v>
      </c>
      <c r="G45" s="63">
        <f t="shared" si="4"/>
        <v>1532</v>
      </c>
      <c r="H45" s="62">
        <f t="shared" si="5"/>
        <v>-7.599517490952962</v>
      </c>
      <c r="I45" s="63">
        <f t="shared" si="6"/>
        <v>2</v>
      </c>
      <c r="J45" s="62">
        <f t="shared" si="7"/>
        <v>100</v>
      </c>
      <c r="K45" s="63">
        <f t="shared" si="8"/>
        <v>682</v>
      </c>
      <c r="L45" s="62">
        <f t="shared" si="9"/>
        <v>31.406551059730248</v>
      </c>
      <c r="M45" s="63">
        <f t="shared" si="10"/>
        <v>442</v>
      </c>
      <c r="N45" s="62">
        <f t="shared" si="11"/>
        <v>91.34199134199136</v>
      </c>
      <c r="O45" s="63">
        <f t="shared" si="12"/>
        <v>240</v>
      </c>
      <c r="P45" s="64">
        <f t="shared" si="13"/>
        <v>-9.090909090909093</v>
      </c>
      <c r="S45" s="65" t="s">
        <v>93</v>
      </c>
      <c r="T45" s="65" t="s">
        <v>95</v>
      </c>
      <c r="U45" s="65" t="s">
        <v>133</v>
      </c>
      <c r="V45" s="67">
        <v>3019</v>
      </c>
      <c r="W45" s="67">
        <v>803</v>
      </c>
      <c r="X45" s="67">
        <v>1532</v>
      </c>
      <c r="Y45" s="67">
        <v>2</v>
      </c>
      <c r="Z45" s="67">
        <v>682</v>
      </c>
      <c r="AA45" s="67">
        <v>442</v>
      </c>
      <c r="AB45" s="67">
        <v>240</v>
      </c>
    </row>
    <row r="46" spans="2:28" ht="15.75" customHeight="1">
      <c r="B46" s="12" t="s">
        <v>50</v>
      </c>
      <c r="C46" s="61">
        <f t="shared" si="0"/>
        <v>377</v>
      </c>
      <c r="D46" s="62">
        <f t="shared" si="1"/>
        <v>9.593023255813947</v>
      </c>
      <c r="E46" s="63">
        <f t="shared" si="2"/>
        <v>151</v>
      </c>
      <c r="F46" s="62">
        <f t="shared" si="3"/>
        <v>-12.20930232558139</v>
      </c>
      <c r="G46" s="63">
        <f t="shared" si="4"/>
        <v>195</v>
      </c>
      <c r="H46" s="62">
        <f t="shared" si="5"/>
        <v>25.80645161290323</v>
      </c>
      <c r="I46" s="63">
        <f t="shared" si="6"/>
        <v>6</v>
      </c>
      <c r="J46" s="62">
        <f t="shared" si="7"/>
        <v>-25</v>
      </c>
      <c r="K46" s="63">
        <f t="shared" si="8"/>
        <v>25</v>
      </c>
      <c r="L46" s="62">
        <f t="shared" si="9"/>
        <v>177.77777777777777</v>
      </c>
      <c r="M46" s="63">
        <f t="shared" si="10"/>
        <v>0</v>
      </c>
      <c r="N46" s="62" t="str">
        <f t="shared" si="11"/>
        <v>0.0</v>
      </c>
      <c r="O46" s="63">
        <f t="shared" si="12"/>
        <v>25</v>
      </c>
      <c r="P46" s="64">
        <f t="shared" si="13"/>
        <v>177.77777777777777</v>
      </c>
      <c r="S46" s="65" t="s">
        <v>93</v>
      </c>
      <c r="T46" s="65" t="s">
        <v>95</v>
      </c>
      <c r="U46" s="65" t="s">
        <v>134</v>
      </c>
      <c r="V46" s="67">
        <v>377</v>
      </c>
      <c r="W46" s="67">
        <v>151</v>
      </c>
      <c r="X46" s="67">
        <v>195</v>
      </c>
      <c r="Y46" s="67">
        <v>6</v>
      </c>
      <c r="Z46" s="67">
        <v>25</v>
      </c>
      <c r="AA46" s="67">
        <v>0</v>
      </c>
      <c r="AB46" s="67">
        <v>25</v>
      </c>
    </row>
    <row r="47" spans="2:28" ht="15.75" customHeight="1">
      <c r="B47" s="12" t="s">
        <v>51</v>
      </c>
      <c r="C47" s="61">
        <f t="shared" si="0"/>
        <v>563</v>
      </c>
      <c r="D47" s="62">
        <f t="shared" si="1"/>
        <v>-7.8559738134206185</v>
      </c>
      <c r="E47" s="63">
        <f t="shared" si="2"/>
        <v>223</v>
      </c>
      <c r="F47" s="62">
        <f t="shared" si="3"/>
        <v>-17.71217712177122</v>
      </c>
      <c r="G47" s="63">
        <f t="shared" si="4"/>
        <v>282</v>
      </c>
      <c r="H47" s="62">
        <f t="shared" si="5"/>
        <v>6.818181818181813</v>
      </c>
      <c r="I47" s="63">
        <f t="shared" si="6"/>
        <v>3</v>
      </c>
      <c r="J47" s="62">
        <f t="shared" si="7"/>
        <v>-50</v>
      </c>
      <c r="K47" s="63">
        <f t="shared" si="8"/>
        <v>55</v>
      </c>
      <c r="L47" s="62">
        <f t="shared" si="9"/>
        <v>-21.42857142857143</v>
      </c>
      <c r="M47" s="63">
        <f t="shared" si="10"/>
        <v>27</v>
      </c>
      <c r="N47" s="62">
        <f t="shared" si="11"/>
        <v>-43.75</v>
      </c>
      <c r="O47" s="63">
        <f t="shared" si="12"/>
        <v>28</v>
      </c>
      <c r="P47" s="64">
        <f t="shared" si="13"/>
        <v>27.272727272727266</v>
      </c>
      <c r="S47" s="65" t="s">
        <v>93</v>
      </c>
      <c r="T47" s="65" t="s">
        <v>95</v>
      </c>
      <c r="U47" s="65" t="s">
        <v>135</v>
      </c>
      <c r="V47" s="67">
        <v>563</v>
      </c>
      <c r="W47" s="67">
        <v>223</v>
      </c>
      <c r="X47" s="67">
        <v>282</v>
      </c>
      <c r="Y47" s="67">
        <v>3</v>
      </c>
      <c r="Z47" s="67">
        <v>55</v>
      </c>
      <c r="AA47" s="67">
        <v>27</v>
      </c>
      <c r="AB47" s="67">
        <v>28</v>
      </c>
    </row>
    <row r="48" spans="2:28" ht="15.75" customHeight="1">
      <c r="B48" s="12" t="s">
        <v>52</v>
      </c>
      <c r="C48" s="61">
        <f t="shared" si="0"/>
        <v>859</v>
      </c>
      <c r="D48" s="62">
        <f t="shared" si="1"/>
        <v>22.364672364672373</v>
      </c>
      <c r="E48" s="63">
        <f t="shared" si="2"/>
        <v>374</v>
      </c>
      <c r="F48" s="62">
        <f t="shared" si="3"/>
        <v>-1.058201058201064</v>
      </c>
      <c r="G48" s="63">
        <f t="shared" si="4"/>
        <v>404</v>
      </c>
      <c r="H48" s="62">
        <f t="shared" si="5"/>
        <v>134.88372093023258</v>
      </c>
      <c r="I48" s="63">
        <f t="shared" si="6"/>
        <v>14</v>
      </c>
      <c r="J48" s="62">
        <f t="shared" si="7"/>
        <v>133.33333333333334</v>
      </c>
      <c r="K48" s="63">
        <f t="shared" si="8"/>
        <v>67</v>
      </c>
      <c r="L48" s="62">
        <f t="shared" si="9"/>
        <v>-54.10958904109589</v>
      </c>
      <c r="M48" s="63">
        <f t="shared" si="10"/>
        <v>0</v>
      </c>
      <c r="N48" s="62" t="str">
        <f t="shared" si="11"/>
        <v>  -100.0</v>
      </c>
      <c r="O48" s="63">
        <f t="shared" si="12"/>
        <v>67</v>
      </c>
      <c r="P48" s="64">
        <f t="shared" si="13"/>
        <v>-20.238095238095227</v>
      </c>
      <c r="S48" s="65" t="s">
        <v>93</v>
      </c>
      <c r="T48" s="65" t="s">
        <v>95</v>
      </c>
      <c r="U48" s="65" t="s">
        <v>136</v>
      </c>
      <c r="V48" s="67">
        <v>859</v>
      </c>
      <c r="W48" s="67">
        <v>374</v>
      </c>
      <c r="X48" s="67">
        <v>404</v>
      </c>
      <c r="Y48" s="67">
        <v>14</v>
      </c>
      <c r="Z48" s="67">
        <v>67</v>
      </c>
      <c r="AA48" s="67">
        <v>0</v>
      </c>
      <c r="AB48" s="67">
        <v>67</v>
      </c>
    </row>
    <row r="49" spans="2:28" ht="15.75" customHeight="1">
      <c r="B49" s="12" t="s">
        <v>53</v>
      </c>
      <c r="C49" s="61">
        <f t="shared" si="0"/>
        <v>570</v>
      </c>
      <c r="D49" s="62">
        <f t="shared" si="1"/>
        <v>26.666666666666657</v>
      </c>
      <c r="E49" s="63">
        <f t="shared" si="2"/>
        <v>242</v>
      </c>
      <c r="F49" s="62">
        <f t="shared" si="3"/>
        <v>4.310344827586206</v>
      </c>
      <c r="G49" s="63">
        <f t="shared" si="4"/>
        <v>193</v>
      </c>
      <c r="H49" s="62">
        <f t="shared" si="5"/>
        <v>2.659574468085111</v>
      </c>
      <c r="I49" s="63">
        <f t="shared" si="6"/>
        <v>9</v>
      </c>
      <c r="J49" s="62" t="str">
        <f t="shared" si="7"/>
        <v>     -   </v>
      </c>
      <c r="K49" s="63">
        <f t="shared" si="8"/>
        <v>126</v>
      </c>
      <c r="L49" s="62">
        <f t="shared" si="9"/>
        <v>320</v>
      </c>
      <c r="M49" s="63">
        <f t="shared" si="10"/>
        <v>87</v>
      </c>
      <c r="N49" s="62" t="str">
        <f t="shared" si="11"/>
        <v>     -   </v>
      </c>
      <c r="O49" s="63">
        <f t="shared" si="12"/>
        <v>39</v>
      </c>
      <c r="P49" s="64">
        <f t="shared" si="13"/>
        <v>30</v>
      </c>
      <c r="S49" s="65" t="s">
        <v>93</v>
      </c>
      <c r="T49" s="65" t="s">
        <v>95</v>
      </c>
      <c r="U49" s="65" t="s">
        <v>137</v>
      </c>
      <c r="V49" s="67">
        <v>570</v>
      </c>
      <c r="W49" s="67">
        <v>242</v>
      </c>
      <c r="X49" s="67">
        <v>193</v>
      </c>
      <c r="Y49" s="67">
        <v>9</v>
      </c>
      <c r="Z49" s="67">
        <v>126</v>
      </c>
      <c r="AA49" s="67">
        <v>87</v>
      </c>
      <c r="AB49" s="67">
        <v>39</v>
      </c>
    </row>
    <row r="50" spans="2:28" ht="15.75" customHeight="1">
      <c r="B50" s="12" t="s">
        <v>54</v>
      </c>
      <c r="C50" s="61">
        <f t="shared" si="0"/>
        <v>418</v>
      </c>
      <c r="D50" s="62">
        <f t="shared" si="1"/>
        <v>-29.391891891891902</v>
      </c>
      <c r="E50" s="63">
        <f t="shared" si="2"/>
        <v>244</v>
      </c>
      <c r="F50" s="62">
        <f t="shared" si="3"/>
        <v>-9.963099630996311</v>
      </c>
      <c r="G50" s="63">
        <f t="shared" si="4"/>
        <v>94</v>
      </c>
      <c r="H50" s="62">
        <f t="shared" si="5"/>
        <v>-52.04081632653062</v>
      </c>
      <c r="I50" s="63">
        <f t="shared" si="6"/>
        <v>0</v>
      </c>
      <c r="J50" s="62" t="str">
        <f t="shared" si="7"/>
        <v>  -100.0</v>
      </c>
      <c r="K50" s="63">
        <f t="shared" si="8"/>
        <v>80</v>
      </c>
      <c r="L50" s="62">
        <f t="shared" si="9"/>
        <v>-33.88429752066115</v>
      </c>
      <c r="M50" s="63">
        <f t="shared" si="10"/>
        <v>39</v>
      </c>
      <c r="N50" s="62">
        <f t="shared" si="11"/>
        <v>-49.350649350649356</v>
      </c>
      <c r="O50" s="63">
        <f t="shared" si="12"/>
        <v>41</v>
      </c>
      <c r="P50" s="64">
        <f t="shared" si="13"/>
        <v>-6.818181818181827</v>
      </c>
      <c r="S50" s="65" t="s">
        <v>93</v>
      </c>
      <c r="T50" s="65" t="s">
        <v>95</v>
      </c>
      <c r="U50" s="65" t="s">
        <v>138</v>
      </c>
      <c r="V50" s="67">
        <v>418</v>
      </c>
      <c r="W50" s="67">
        <v>244</v>
      </c>
      <c r="X50" s="67">
        <v>94</v>
      </c>
      <c r="Y50" s="67">
        <v>0</v>
      </c>
      <c r="Z50" s="67">
        <v>80</v>
      </c>
      <c r="AA50" s="67">
        <v>39</v>
      </c>
      <c r="AB50" s="67">
        <v>41</v>
      </c>
    </row>
    <row r="51" spans="2:28" ht="15.75" customHeight="1">
      <c r="B51" s="12" t="s">
        <v>55</v>
      </c>
      <c r="C51" s="61">
        <f t="shared" si="0"/>
        <v>683</v>
      </c>
      <c r="D51" s="62">
        <f t="shared" si="1"/>
        <v>24.408014571948982</v>
      </c>
      <c r="E51" s="63">
        <f t="shared" si="2"/>
        <v>288</v>
      </c>
      <c r="F51" s="62">
        <f t="shared" si="3"/>
        <v>-3.3557046979865675</v>
      </c>
      <c r="G51" s="63">
        <f t="shared" si="4"/>
        <v>260</v>
      </c>
      <c r="H51" s="62">
        <f t="shared" si="5"/>
        <v>39.784946236559136</v>
      </c>
      <c r="I51" s="63">
        <f t="shared" si="6"/>
        <v>3</v>
      </c>
      <c r="J51" s="62">
        <f t="shared" si="7"/>
        <v>-25</v>
      </c>
      <c r="K51" s="63">
        <f t="shared" si="8"/>
        <v>132</v>
      </c>
      <c r="L51" s="62">
        <f t="shared" si="9"/>
        <v>116.39344262295083</v>
      </c>
      <c r="M51" s="63">
        <f t="shared" si="10"/>
        <v>86</v>
      </c>
      <c r="N51" s="62">
        <f t="shared" si="11"/>
        <v>160.60606060606062</v>
      </c>
      <c r="O51" s="63">
        <f t="shared" si="12"/>
        <v>46</v>
      </c>
      <c r="P51" s="64">
        <f t="shared" si="13"/>
        <v>64.28571428571428</v>
      </c>
      <c r="S51" s="65" t="s">
        <v>93</v>
      </c>
      <c r="T51" s="65" t="s">
        <v>95</v>
      </c>
      <c r="U51" s="65" t="s">
        <v>139</v>
      </c>
      <c r="V51" s="67">
        <v>683</v>
      </c>
      <c r="W51" s="67">
        <v>288</v>
      </c>
      <c r="X51" s="67">
        <v>260</v>
      </c>
      <c r="Y51" s="67">
        <v>3</v>
      </c>
      <c r="Z51" s="67">
        <v>132</v>
      </c>
      <c r="AA51" s="67">
        <v>86</v>
      </c>
      <c r="AB51" s="67">
        <v>46</v>
      </c>
    </row>
    <row r="52" spans="2:28" ht="15.75" customHeight="1" thickBot="1">
      <c r="B52" s="12" t="s">
        <v>56</v>
      </c>
      <c r="C52" s="68">
        <f t="shared" si="0"/>
        <v>1181</v>
      </c>
      <c r="D52" s="69">
        <f t="shared" si="1"/>
        <v>10.89201877934272</v>
      </c>
      <c r="E52" s="70">
        <f t="shared" si="2"/>
        <v>214</v>
      </c>
      <c r="F52" s="69">
        <f t="shared" si="3"/>
        <v>-16.07843137254902</v>
      </c>
      <c r="G52" s="70">
        <f t="shared" si="4"/>
        <v>743</v>
      </c>
      <c r="H52" s="69">
        <f t="shared" si="5"/>
        <v>-6.186868686868678</v>
      </c>
      <c r="I52" s="70">
        <f t="shared" si="6"/>
        <v>19</v>
      </c>
      <c r="J52" s="69">
        <f t="shared" si="7"/>
        <v>1800</v>
      </c>
      <c r="K52" s="70">
        <f t="shared" si="8"/>
        <v>205</v>
      </c>
      <c r="L52" s="69">
        <f t="shared" si="9"/>
        <v>1105.8823529411764</v>
      </c>
      <c r="M52" s="70">
        <f t="shared" si="10"/>
        <v>188</v>
      </c>
      <c r="N52" s="69" t="str">
        <f t="shared" si="11"/>
        <v>     -   </v>
      </c>
      <c r="O52" s="70">
        <f t="shared" si="12"/>
        <v>17</v>
      </c>
      <c r="P52" s="71">
        <f t="shared" si="13"/>
        <v>30.769230769230774</v>
      </c>
      <c r="S52" s="65" t="s">
        <v>93</v>
      </c>
      <c r="T52" s="65" t="s">
        <v>95</v>
      </c>
      <c r="U52" s="65" t="s">
        <v>140</v>
      </c>
      <c r="V52" s="67">
        <v>1181</v>
      </c>
      <c r="W52" s="67">
        <v>214</v>
      </c>
      <c r="X52" s="67">
        <v>743</v>
      </c>
      <c r="Y52" s="67">
        <v>19</v>
      </c>
      <c r="Z52" s="67">
        <v>205</v>
      </c>
      <c r="AA52" s="67">
        <v>188</v>
      </c>
      <c r="AB52" s="67">
        <v>17</v>
      </c>
    </row>
    <row r="53" spans="2:28" ht="15.75" customHeight="1" thickBot="1" thickTop="1">
      <c r="B53" s="13" t="s">
        <v>57</v>
      </c>
      <c r="C53" s="72">
        <f>SUM($V6:$V52)</f>
        <v>67713</v>
      </c>
      <c r="D53" s="73">
        <f>SUM(V6:V52)/SUM(V53:V99)*100-100</f>
        <v>-13.013373071438664</v>
      </c>
      <c r="E53" s="74">
        <f>SUM($W6:$W52)</f>
        <v>20282</v>
      </c>
      <c r="F53" s="73">
        <f>SUM($W6:$W52)/SUM($W53:$W99)*100-100</f>
        <v>-18.725706271288317</v>
      </c>
      <c r="G53" s="74">
        <f>SUM($X6:$X52)</f>
        <v>26856</v>
      </c>
      <c r="H53" s="73">
        <f>SUM($X6:X52)/SUM($X53:$X99)*100-100</f>
        <v>-10.339531933362267</v>
      </c>
      <c r="I53" s="74">
        <f>SUM($Y6:$Y52)</f>
        <v>533</v>
      </c>
      <c r="J53" s="73">
        <f>SUM($Y6:$Y52)/SUM($Y53:$Y99)*100-100</f>
        <v>50.14084507042253</v>
      </c>
      <c r="K53" s="74">
        <f>SUM($Z6:$Z52)</f>
        <v>20042</v>
      </c>
      <c r="L53" s="73">
        <f>SUM($Z6:$Z52)/SUM($Z53:$Z99)*100-100</f>
        <v>-11.240035429583699</v>
      </c>
      <c r="M53" s="74">
        <f>SUM($AA6:$AA52)</f>
        <v>10377</v>
      </c>
      <c r="N53" s="73">
        <f>SUM($AA6:$AA52)/SUM($AA53:$AA99)*100-100</f>
        <v>-13.097730508332646</v>
      </c>
      <c r="O53" s="74">
        <f>SUM($AB6:$AB52)</f>
        <v>9511</v>
      </c>
      <c r="P53" s="75">
        <f>SUM($AB6:$AB52)/SUM($AB53:$AB99)*100-100</f>
        <v>-9.677113010446348</v>
      </c>
      <c r="R53" s="1" t="s">
        <v>141</v>
      </c>
      <c r="S53" s="65" t="s">
        <v>142</v>
      </c>
      <c r="T53" s="65" t="s">
        <v>95</v>
      </c>
      <c r="U53" s="65" t="s">
        <v>95</v>
      </c>
      <c r="V53" s="67">
        <v>1266</v>
      </c>
      <c r="W53" s="67">
        <v>438</v>
      </c>
      <c r="X53" s="67">
        <v>720</v>
      </c>
      <c r="Y53" s="67">
        <v>0</v>
      </c>
      <c r="Z53" s="67">
        <v>108</v>
      </c>
      <c r="AA53" s="67">
        <v>0</v>
      </c>
      <c r="AB53" s="67">
        <v>108</v>
      </c>
    </row>
    <row r="54" spans="2:28" ht="15.75" customHeight="1">
      <c r="B54" s="14" t="s">
        <v>10</v>
      </c>
      <c r="C54" s="63">
        <f>$V6</f>
        <v>1013</v>
      </c>
      <c r="D54" s="62">
        <f>$V6/$V53*100-100</f>
        <v>-19.98420221169036</v>
      </c>
      <c r="E54" s="63">
        <f>$W6</f>
        <v>470</v>
      </c>
      <c r="F54" s="62">
        <f>$W6/$W53*100-100</f>
        <v>7.305936073059357</v>
      </c>
      <c r="G54" s="63">
        <f>$X6</f>
        <v>443</v>
      </c>
      <c r="H54" s="62">
        <f>$X6/$X53*100-100</f>
        <v>-38.47222222222222</v>
      </c>
      <c r="I54" s="63">
        <f>$Y6</f>
        <v>8</v>
      </c>
      <c r="J54" s="62" t="s">
        <v>71</v>
      </c>
      <c r="K54" s="63">
        <f>$Z6</f>
        <v>92</v>
      </c>
      <c r="L54" s="62">
        <f>$Z6/$Z53*100-100</f>
        <v>-14.81481481481481</v>
      </c>
      <c r="M54" s="63">
        <f>$AA6</f>
        <v>0</v>
      </c>
      <c r="N54" s="62" t="s">
        <v>71</v>
      </c>
      <c r="O54" s="63">
        <f>$AB6</f>
        <v>92</v>
      </c>
      <c r="P54" s="64">
        <f>$AB6/$AB53*100-100</f>
        <v>-14.81481481481481</v>
      </c>
      <c r="S54" s="65" t="s">
        <v>142</v>
      </c>
      <c r="T54" s="65" t="s">
        <v>95</v>
      </c>
      <c r="U54" s="65" t="s">
        <v>96</v>
      </c>
      <c r="V54" s="67">
        <v>294</v>
      </c>
      <c r="W54" s="67">
        <v>169</v>
      </c>
      <c r="X54" s="67">
        <v>110</v>
      </c>
      <c r="Y54" s="67">
        <v>1</v>
      </c>
      <c r="Z54" s="67">
        <v>14</v>
      </c>
      <c r="AA54" s="67">
        <v>0</v>
      </c>
      <c r="AB54" s="67">
        <v>14</v>
      </c>
    </row>
    <row r="55" spans="2:28" ht="15.75" customHeight="1">
      <c r="B55" s="14" t="s">
        <v>58</v>
      </c>
      <c r="C55" s="63">
        <f>SUM($V7:$V12)</f>
        <v>4085</v>
      </c>
      <c r="D55" s="62">
        <f>SUM($V7:V12)/SUM($V54:$V59)*100-100</f>
        <v>-18.641704839673366</v>
      </c>
      <c r="E55" s="63">
        <f>SUM($W7:$W12)</f>
        <v>1596</v>
      </c>
      <c r="F55" s="62">
        <f>SUM($W7:W12)/SUM($W54:$W59)*100-100</f>
        <v>-23.672883787661405</v>
      </c>
      <c r="G55" s="63">
        <f>SUM($X7:$X12)</f>
        <v>1887</v>
      </c>
      <c r="H55" s="62">
        <f>SUM($X7:X12)/SUM($X54:$X59)*100-100</f>
        <v>-23.13645621181263</v>
      </c>
      <c r="I55" s="63">
        <f>SUM($Y7:$Y12)</f>
        <v>92</v>
      </c>
      <c r="J55" s="62">
        <f>SUM($Y7:Y12)/SUM($Y54:$Y59)*100-100</f>
        <v>109.0909090909091</v>
      </c>
      <c r="K55" s="63">
        <f>SUM($Z7:$Z12)</f>
        <v>510</v>
      </c>
      <c r="L55" s="62">
        <f>SUM($Z7:Z12)/SUM($Z54:$Z59)*100-100</f>
        <v>18.32946635730859</v>
      </c>
      <c r="M55" s="63">
        <f>SUM($AA7:$AA12)</f>
        <v>144</v>
      </c>
      <c r="N55" s="62">
        <f>SUM($AA7:AA12)/SUM($AA54:$AA59)*100-100</f>
        <v>84.61538461538461</v>
      </c>
      <c r="O55" s="63">
        <f>SUM($AB7:$AB12)</f>
        <v>366</v>
      </c>
      <c r="P55" s="64">
        <f>SUM($AB7:AB12)/SUM($AB54:$AB59)*100-100</f>
        <v>3.68271954674222</v>
      </c>
      <c r="S55" s="65" t="s">
        <v>142</v>
      </c>
      <c r="T55" s="65" t="s">
        <v>95</v>
      </c>
      <c r="U55" s="65" t="s">
        <v>94</v>
      </c>
      <c r="V55" s="67">
        <v>704</v>
      </c>
      <c r="W55" s="67">
        <v>382</v>
      </c>
      <c r="X55" s="67">
        <v>279</v>
      </c>
      <c r="Y55" s="67">
        <v>0</v>
      </c>
      <c r="Z55" s="67">
        <v>43</v>
      </c>
      <c r="AA55" s="67">
        <v>0</v>
      </c>
      <c r="AB55" s="67">
        <v>43</v>
      </c>
    </row>
    <row r="56" spans="2:28" ht="15.75" customHeight="1">
      <c r="B56" s="14" t="s">
        <v>59</v>
      </c>
      <c r="C56" s="63">
        <f>SUM($V13:$V19)+SUM($V24:$V25)</f>
        <v>31394</v>
      </c>
      <c r="D56" s="62">
        <f>(SUM($V13:$V19)+SUM($V24:$V25))/(SUM($V60:$V66)+SUM($V71:$V72))*100-100</f>
        <v>-14.618292583426253</v>
      </c>
      <c r="E56" s="63">
        <f>SUM($W13:$W19)+SUM($W24:$W25)</f>
        <v>7082</v>
      </c>
      <c r="F56" s="62">
        <f>(SUM($W13:$W19)+SUM($W24:$W25))/(SUM($W60:$W66)+SUM($W71:$W72))*100-100</f>
        <v>-22.558775287042096</v>
      </c>
      <c r="G56" s="63">
        <f>SUM($X13:$X19)+SUM($X24:$X25)</f>
        <v>12108</v>
      </c>
      <c r="H56" s="62">
        <f>(SUM($X13:$X19)+SUM($X24:$X25))/(SUM($X60:$X66)+SUM($X71:$X72))*100-100</f>
        <v>-11.575257430804058</v>
      </c>
      <c r="I56" s="63">
        <f>SUM($Y13:$Y19)+SUM($Y24:$Y25)</f>
        <v>218</v>
      </c>
      <c r="J56" s="62">
        <f>(SUM($Y13:$Y19)+SUM($Y24:$Y25))/(SUM($Y60:$Y66)+SUM($Y71:$Y72))*100-100</f>
        <v>8.457711442786064</v>
      </c>
      <c r="K56" s="63">
        <f>SUM($Z13:$Z19)+SUM($Z24:$Z25)</f>
        <v>11986</v>
      </c>
      <c r="L56" s="62">
        <f>(SUM($Z13:$Z19)+SUM($Z24:$Z25))/(SUM($Z60:$Z66)+SUM($Z71:$Z72))*100-100</f>
        <v>-12.702112163146396</v>
      </c>
      <c r="M56" s="63">
        <f>SUM($AA13:$AA19)+SUM($AA24:$AA25)</f>
        <v>6577</v>
      </c>
      <c r="N56" s="62">
        <f>(SUM($AA13:$AA19)+SUM($AA24:$AA25))/(SUM($AA60:$AA66)+SUM($AA71:$AA72))*100-100</f>
        <v>-18.002742800149605</v>
      </c>
      <c r="O56" s="63">
        <f>SUM($AB13:$AB19)+SUM($AB24:$AB25)</f>
        <v>5270</v>
      </c>
      <c r="P56" s="64">
        <f>(SUM($AB13:$AB19)+SUM($AB24:$AB25))/(SUM($AB60:$AB66)+SUM($AB71:$AB72))*100-100</f>
        <v>-6.692634560906512</v>
      </c>
      <c r="S56" s="65" t="s">
        <v>142</v>
      </c>
      <c r="T56" s="65" t="s">
        <v>95</v>
      </c>
      <c r="U56" s="65" t="s">
        <v>97</v>
      </c>
      <c r="V56" s="67">
        <v>2567</v>
      </c>
      <c r="W56" s="67">
        <v>694</v>
      </c>
      <c r="X56" s="67">
        <v>1592</v>
      </c>
      <c r="Y56" s="67">
        <v>6</v>
      </c>
      <c r="Z56" s="67">
        <v>275</v>
      </c>
      <c r="AA56" s="67">
        <v>78</v>
      </c>
      <c r="AB56" s="67">
        <v>197</v>
      </c>
    </row>
    <row r="57" spans="2:28" ht="15.75" customHeight="1">
      <c r="B57" s="14" t="s">
        <v>60</v>
      </c>
      <c r="C57" s="63">
        <f>SUM($V20:$V23)</f>
        <v>1406</v>
      </c>
      <c r="D57" s="62">
        <f>SUM(V20:$V23)/SUM($V67:$V70)*100-100</f>
        <v>-5.827193569993312</v>
      </c>
      <c r="E57" s="63">
        <f>SUM($W20:$W23)</f>
        <v>739</v>
      </c>
      <c r="F57" s="62">
        <f>SUM($W20:W23)/SUM($W67:$W70)*100-100</f>
        <v>-16.4027149321267</v>
      </c>
      <c r="G57" s="63">
        <f>SUM($X20:$X23)</f>
        <v>523</v>
      </c>
      <c r="H57" s="62">
        <f>SUM($X20:X23)/SUM($X67:$X70)*100-100</f>
        <v>19.954128440366972</v>
      </c>
      <c r="I57" s="63">
        <f>SUM($Y20:$Y23)</f>
        <v>2</v>
      </c>
      <c r="J57" s="62">
        <f>SUM($Y20:Y23)/SUM($Y67:$Y70)*100-100</f>
        <v>-85.71428571428572</v>
      </c>
      <c r="K57" s="63">
        <f>SUM($Z20:$Z23)</f>
        <v>142</v>
      </c>
      <c r="L57" s="62">
        <f>SUM($Z20:Z23)/SUM($Z67:$Z70)*100-100</f>
        <v>-10.691823899371073</v>
      </c>
      <c r="M57" s="63">
        <f>SUM($AA20:$AA23)</f>
        <v>0</v>
      </c>
      <c r="N57" s="62" t="s">
        <v>71</v>
      </c>
      <c r="O57" s="63">
        <f>SUM($AB20:$AB23)</f>
        <v>142</v>
      </c>
      <c r="P57" s="64">
        <f>SUM($AB20:AB23)/SUM($AB67:$AB70)*100-100</f>
        <v>-10.691823899371073</v>
      </c>
      <c r="S57" s="65" t="s">
        <v>142</v>
      </c>
      <c r="T57" s="65" t="s">
        <v>95</v>
      </c>
      <c r="U57" s="65" t="s">
        <v>98</v>
      </c>
      <c r="V57" s="67">
        <v>208</v>
      </c>
      <c r="W57" s="67">
        <v>106</v>
      </c>
      <c r="X57" s="67">
        <v>68</v>
      </c>
      <c r="Y57" s="67">
        <v>1</v>
      </c>
      <c r="Z57" s="67">
        <v>33</v>
      </c>
      <c r="AA57" s="67">
        <v>0</v>
      </c>
      <c r="AB57" s="67">
        <v>33</v>
      </c>
    </row>
    <row r="58" spans="2:28" ht="15.75" customHeight="1">
      <c r="B58" s="14" t="s">
        <v>61</v>
      </c>
      <c r="C58" s="63">
        <f>SUM($V26:$V29)</f>
        <v>7975</v>
      </c>
      <c r="D58" s="62">
        <f>SUM($V26:$V29)/SUM($V73:$V76)*100-100</f>
        <v>-12.410763316858862</v>
      </c>
      <c r="E58" s="63">
        <f>SUM($W26:$W29)</f>
        <v>3328</v>
      </c>
      <c r="F58" s="62">
        <f>SUM($W26:$W29)/SUM($W73:$W76)*100-100</f>
        <v>-22.532588454376167</v>
      </c>
      <c r="G58" s="63">
        <f>SUM($X26:$X29)</f>
        <v>2765</v>
      </c>
      <c r="H58" s="62">
        <f>SUM($X26:$X29)/SUM($X73:$X76)*100-100</f>
        <v>-1.776198934280643</v>
      </c>
      <c r="I58" s="63">
        <f>SUM($Y26:$Y29)</f>
        <v>6</v>
      </c>
      <c r="J58" s="62">
        <f>SUM($Y26:$Y29)/SUM($Y73:$Y76)*100-100</f>
        <v>-70</v>
      </c>
      <c r="K58" s="63">
        <f>SUM($Z26:$Z29)</f>
        <v>1876</v>
      </c>
      <c r="L58" s="62">
        <f>SUM($Z26:$Z29)/SUM($Z73:$Z76)*100-100</f>
        <v>-4.964539007092199</v>
      </c>
      <c r="M58" s="63">
        <f>SUM($AA26:$AA29)</f>
        <v>726</v>
      </c>
      <c r="N58" s="62">
        <f>SUM($AA26:$AA29)/SUM($AA73:$AA76)*100-100</f>
        <v>4.913294797687854</v>
      </c>
      <c r="O58" s="63">
        <f>SUM($AB26:$AB29)</f>
        <v>1150</v>
      </c>
      <c r="P58" s="64">
        <f>SUM($AB26:$AB29)/SUM($AB73:$AB76)*100-100</f>
        <v>-9.162717219589254</v>
      </c>
      <c r="S58" s="65" t="s">
        <v>142</v>
      </c>
      <c r="T58" s="65" t="s">
        <v>95</v>
      </c>
      <c r="U58" s="65" t="s">
        <v>99</v>
      </c>
      <c r="V58" s="67">
        <v>234</v>
      </c>
      <c r="W58" s="67">
        <v>135</v>
      </c>
      <c r="X58" s="67">
        <v>48</v>
      </c>
      <c r="Y58" s="67">
        <v>34</v>
      </c>
      <c r="Z58" s="67">
        <v>17</v>
      </c>
      <c r="AA58" s="67">
        <v>0</v>
      </c>
      <c r="AB58" s="67">
        <v>17</v>
      </c>
    </row>
    <row r="59" spans="2:28" ht="15.75" customHeight="1">
      <c r="B59" s="14" t="s">
        <v>62</v>
      </c>
      <c r="C59" s="63">
        <f>SUM($V30:$V35)</f>
        <v>9605</v>
      </c>
      <c r="D59" s="62">
        <f>SUM($V30:$V35)/SUM($V77:$V82)*100-100</f>
        <v>-14.992477210372599</v>
      </c>
      <c r="E59" s="63">
        <f>SUM($W30:$W35)</f>
        <v>2506</v>
      </c>
      <c r="F59" s="62">
        <f>SUM($W30:$W35)/SUM($W77:$W82)*100-100</f>
        <v>-17.074784910655197</v>
      </c>
      <c r="G59" s="63">
        <f>SUM($X30:$X35)</f>
        <v>3590</v>
      </c>
      <c r="H59" s="62">
        <f>SUM($X30:$X35)/SUM($X77:$X82)*100-100</f>
        <v>-16.878907154433904</v>
      </c>
      <c r="I59" s="63">
        <f>SUM($Y30:$Y35)</f>
        <v>130</v>
      </c>
      <c r="J59" s="62">
        <f>SUM($Y30:$Y35)/SUM($Y77:$Y82)*100-100</f>
        <v>550</v>
      </c>
      <c r="K59" s="63">
        <f>SUM($Z30:$Z35)</f>
        <v>3379</v>
      </c>
      <c r="L59" s="62">
        <f>SUM($Z30:$Z35)/SUM($Z77:$Z82)*100-100</f>
        <v>-14.195022854240733</v>
      </c>
      <c r="M59" s="63">
        <f>SUM($AA30:$AA35)</f>
        <v>1769</v>
      </c>
      <c r="N59" s="62">
        <f>SUM($AA30:$AA35)/SUM($AA77:$AA82)*100-100</f>
        <v>-0.4501969611705192</v>
      </c>
      <c r="O59" s="63">
        <f>SUM($AB30:$AB35)</f>
        <v>1595</v>
      </c>
      <c r="P59" s="64">
        <f>SUM($AB30:$AB35)/SUM($AB77:$AB82)*100-100</f>
        <v>-26.191577973160577</v>
      </c>
      <c r="S59" s="65" t="s">
        <v>142</v>
      </c>
      <c r="T59" s="65" t="s">
        <v>95</v>
      </c>
      <c r="U59" s="65" t="s">
        <v>100</v>
      </c>
      <c r="V59" s="67">
        <v>1014</v>
      </c>
      <c r="W59" s="67">
        <v>605</v>
      </c>
      <c r="X59" s="67">
        <v>358</v>
      </c>
      <c r="Y59" s="67">
        <v>2</v>
      </c>
      <c r="Z59" s="67">
        <v>49</v>
      </c>
      <c r="AA59" s="67">
        <v>0</v>
      </c>
      <c r="AB59" s="67">
        <v>49</v>
      </c>
    </row>
    <row r="60" spans="2:28" ht="15.75" customHeight="1">
      <c r="B60" s="14" t="s">
        <v>63</v>
      </c>
      <c r="C60" s="63">
        <f>SUM($V36:$V40)</f>
        <v>3259</v>
      </c>
      <c r="D60" s="62">
        <f>SUM($V36:$V40)/SUM($V83:$V87)*100-100</f>
        <v>-20.22031823745411</v>
      </c>
      <c r="E60" s="63">
        <f>SUM($W36:$W40)</f>
        <v>1282</v>
      </c>
      <c r="F60" s="62">
        <f>SUM($W36:$W40)/SUM($W83:$W87)*100-100</f>
        <v>-9.463276836158201</v>
      </c>
      <c r="G60" s="63">
        <f>SUM($X36:$X40)</f>
        <v>1460</v>
      </c>
      <c r="H60" s="62">
        <f>SUM($X36:$X40)/SUM($X83:$X87)*100-100</f>
        <v>-5.07152145643694</v>
      </c>
      <c r="I60" s="63">
        <f>SUM($Y36:$Y40)</f>
        <v>4</v>
      </c>
      <c r="J60" s="62">
        <f>SUM($Y36:$Y40)/SUM($Y83:$Y87)*100-100</f>
        <v>-80.95238095238095</v>
      </c>
      <c r="K60" s="63">
        <f>SUM($Z36:$Z40)</f>
        <v>513</v>
      </c>
      <c r="L60" s="62">
        <f>SUM($Z36:$Z40)/SUM($Z83:$Z87)*100-100</f>
        <v>-53.78378378378378</v>
      </c>
      <c r="M60" s="63">
        <f>SUM($AA36:$AA40)</f>
        <v>227</v>
      </c>
      <c r="N60" s="62">
        <f>SUM($AA36:$AA40)/SUM($AA83:$AA87)*100-100</f>
        <v>-72.91169451073986</v>
      </c>
      <c r="O60" s="63">
        <f>SUM($AB36:$AB40)</f>
        <v>286</v>
      </c>
      <c r="P60" s="64">
        <f>SUM($AB36:$AB40)/SUM($AB83:$AB87)*100-100</f>
        <v>5.14705882352942</v>
      </c>
      <c r="S60" s="65" t="s">
        <v>142</v>
      </c>
      <c r="T60" s="65" t="s">
        <v>95</v>
      </c>
      <c r="U60" s="65" t="s">
        <v>101</v>
      </c>
      <c r="V60" s="67">
        <v>1931</v>
      </c>
      <c r="W60" s="67">
        <v>1015</v>
      </c>
      <c r="X60" s="67">
        <v>731</v>
      </c>
      <c r="Y60" s="67">
        <v>5</v>
      </c>
      <c r="Z60" s="67">
        <v>180</v>
      </c>
      <c r="AA60" s="67">
        <v>0</v>
      </c>
      <c r="AB60" s="67">
        <v>180</v>
      </c>
    </row>
    <row r="61" spans="2:28" ht="15.75" customHeight="1">
      <c r="B61" s="14" t="s">
        <v>64</v>
      </c>
      <c r="C61" s="63">
        <f>SUM($V41:$V44)</f>
        <v>1306</v>
      </c>
      <c r="D61" s="62">
        <f>SUM($V41:$V44)/SUM($V88:$V91)*100-100</f>
        <v>-8.735150244584204</v>
      </c>
      <c r="E61" s="63">
        <f>SUM($W41:$W44)</f>
        <v>740</v>
      </c>
      <c r="F61" s="62">
        <f>SUM($W41:$W44)/SUM($W88:$W91)*100-100</f>
        <v>-18.050941306755263</v>
      </c>
      <c r="G61" s="63">
        <f>SUM($X41:$X44)</f>
        <v>377</v>
      </c>
      <c r="H61" s="62">
        <f>SUM($X41:$X44)/SUM($X88:$X91)*100-100</f>
        <v>3.005464480874309</v>
      </c>
      <c r="I61" s="63">
        <f>SUM($Y41:$Y44)</f>
        <v>17</v>
      </c>
      <c r="J61" s="62">
        <f>SUM($Y41:$Y44)/SUM($Y88:$Y91)*100-100</f>
        <v>240</v>
      </c>
      <c r="K61" s="63">
        <f>SUM($Z41:$Z44)</f>
        <v>172</v>
      </c>
      <c r="L61" s="62">
        <f>SUM($Z41:$Z44)/SUM($Z88:$Z91)*100-100</f>
        <v>9.554140127388536</v>
      </c>
      <c r="M61" s="63">
        <f>SUM($AA41:$AA44)</f>
        <v>65</v>
      </c>
      <c r="N61" s="62">
        <f>SUM($AA41:$AA44)/SUM($AA88:$AA91)*100-100</f>
        <v>-22.61904761904762</v>
      </c>
      <c r="O61" s="63">
        <f>SUM($AB41:$AB44)</f>
        <v>107</v>
      </c>
      <c r="P61" s="64">
        <f>SUM($AB41:$AB44)/SUM($AB88:$AB91)*100-100</f>
        <v>55.07246376811594</v>
      </c>
      <c r="S61" s="65" t="s">
        <v>142</v>
      </c>
      <c r="T61" s="65" t="s">
        <v>95</v>
      </c>
      <c r="U61" s="65" t="s">
        <v>102</v>
      </c>
      <c r="V61" s="67">
        <v>1260</v>
      </c>
      <c r="W61" s="67">
        <v>593</v>
      </c>
      <c r="X61" s="67">
        <v>471</v>
      </c>
      <c r="Y61" s="67">
        <v>1</v>
      </c>
      <c r="Z61" s="67">
        <v>195</v>
      </c>
      <c r="AA61" s="67">
        <v>0</v>
      </c>
      <c r="AB61" s="67">
        <v>195</v>
      </c>
    </row>
    <row r="62" spans="2:28" ht="15.75" customHeight="1">
      <c r="B62" s="14" t="s">
        <v>65</v>
      </c>
      <c r="C62" s="63">
        <f>SUM($V45:$V51)</f>
        <v>6489</v>
      </c>
      <c r="D62" s="62">
        <f>SUM($V45:$V51)/SUM($V92:$V98)*100-100</f>
        <v>2.853067047075598</v>
      </c>
      <c r="E62" s="63">
        <f>SUM($W45:$W51)</f>
        <v>2325</v>
      </c>
      <c r="F62" s="62">
        <f>SUM($W45:$W51)/SUM($W92:$W98)*100-100</f>
        <v>-7.1856287425149645</v>
      </c>
      <c r="G62" s="63">
        <f>SUM($X45:$X51)</f>
        <v>2960</v>
      </c>
      <c r="H62" s="62">
        <f>SUM($X45:$X51)/SUM($X92:$X98)*100-100</f>
        <v>5.001773678609439</v>
      </c>
      <c r="I62" s="63">
        <f>SUM($Y45:$Y51)</f>
        <v>37</v>
      </c>
      <c r="J62" s="62">
        <f>SUM($Y45:$Y51)/SUM($Y92:$Y98)*100-100</f>
        <v>27.58620689655173</v>
      </c>
      <c r="K62" s="63">
        <f>SUM($Z45:$Z51)</f>
        <v>1167</v>
      </c>
      <c r="L62" s="62">
        <f>SUM($Z45:$Z51)/SUM($Z92:$Z98)*100-100</f>
        <v>22.071129707112974</v>
      </c>
      <c r="M62" s="63">
        <f>SUM($AA45:$AA51)</f>
        <v>681</v>
      </c>
      <c r="N62" s="62">
        <f>SUM($AA45:$AA51)/SUM($AA92:$AA98)*100-100</f>
        <v>50.99778270509978</v>
      </c>
      <c r="O62" s="63">
        <f>SUM($AB45:$AB51)</f>
        <v>486</v>
      </c>
      <c r="P62" s="64">
        <f>SUM($AB45:$AB51)/SUM($AB92:$AB98)*100-100</f>
        <v>1.0395010395010331</v>
      </c>
      <c r="S62" s="65" t="s">
        <v>142</v>
      </c>
      <c r="T62" s="65" t="s">
        <v>95</v>
      </c>
      <c r="U62" s="65" t="s">
        <v>103</v>
      </c>
      <c r="V62" s="67">
        <v>1093</v>
      </c>
      <c r="W62" s="67">
        <v>645</v>
      </c>
      <c r="X62" s="67">
        <v>283</v>
      </c>
      <c r="Y62" s="67">
        <v>2</v>
      </c>
      <c r="Z62" s="67">
        <v>163</v>
      </c>
      <c r="AA62" s="67">
        <v>0</v>
      </c>
      <c r="AB62" s="67">
        <v>163</v>
      </c>
    </row>
    <row r="63" spans="2:28" ht="15.75" customHeight="1" thickBot="1">
      <c r="B63" s="15" t="s">
        <v>56</v>
      </c>
      <c r="C63" s="74">
        <f>$V52</f>
        <v>1181</v>
      </c>
      <c r="D63" s="73">
        <f>$V52/$V99*100-100</f>
        <v>10.89201877934272</v>
      </c>
      <c r="E63" s="74">
        <f>$W52</f>
        <v>214</v>
      </c>
      <c r="F63" s="73">
        <f>$W52/$W99*100-100</f>
        <v>-16.07843137254902</v>
      </c>
      <c r="G63" s="74">
        <f>$X52</f>
        <v>743</v>
      </c>
      <c r="H63" s="73">
        <f>$X52/$X99*100-100</f>
        <v>-6.186868686868678</v>
      </c>
      <c r="I63" s="74">
        <f>$Y52</f>
        <v>19</v>
      </c>
      <c r="J63" s="73">
        <f>$Y52/$Y99*100-100</f>
        <v>1800</v>
      </c>
      <c r="K63" s="74">
        <f>$Z52</f>
        <v>205</v>
      </c>
      <c r="L63" s="73">
        <f>$Z52/$Z99*100-100</f>
        <v>1105.8823529411764</v>
      </c>
      <c r="M63" s="74">
        <f>$AA52</f>
        <v>188</v>
      </c>
      <c r="N63" s="73" t="s">
        <v>71</v>
      </c>
      <c r="O63" s="74">
        <f>$AB52</f>
        <v>17</v>
      </c>
      <c r="P63" s="75">
        <f>$AB52/$AB99*100-100</f>
        <v>30.769230769230774</v>
      </c>
      <c r="S63" s="65" t="s">
        <v>142</v>
      </c>
      <c r="T63" s="65" t="s">
        <v>95</v>
      </c>
      <c r="U63" s="65" t="s">
        <v>104</v>
      </c>
      <c r="V63" s="67">
        <v>4990</v>
      </c>
      <c r="W63" s="67">
        <v>1629</v>
      </c>
      <c r="X63" s="67">
        <v>1747</v>
      </c>
      <c r="Y63" s="67">
        <v>3</v>
      </c>
      <c r="Z63" s="67">
        <v>1611</v>
      </c>
      <c r="AA63" s="67">
        <v>483</v>
      </c>
      <c r="AB63" s="67">
        <v>1124</v>
      </c>
    </row>
    <row r="64" spans="2:28" ht="15.75" customHeight="1">
      <c r="B64" s="14" t="s">
        <v>66</v>
      </c>
      <c r="C64" s="63">
        <f>SUM($V16:$V19)</f>
        <v>26320</v>
      </c>
      <c r="D64" s="62">
        <f>SUM($V16:$V19)/SUM($V63:$V66)*100-100</f>
        <v>-15.52731240772836</v>
      </c>
      <c r="E64" s="63">
        <f>SUM($W16:$W19)</f>
        <v>4742</v>
      </c>
      <c r="F64" s="62">
        <f>SUM($W16:$W19)/SUM($W63:$W66)*100-100</f>
        <v>-22.045043564030905</v>
      </c>
      <c r="G64" s="63">
        <f>SUM($X16:$X19)</f>
        <v>10209</v>
      </c>
      <c r="H64" s="62">
        <f>SUM($X16:$X19)/SUM($X63:$X66)*100-100</f>
        <v>-14.174022698612859</v>
      </c>
      <c r="I64" s="63">
        <f>SUM($Y16:$Y19)</f>
        <v>130</v>
      </c>
      <c r="J64" s="62">
        <f>SUM($Y16:$Y19)/SUM($Y63:$Y66)*100-100</f>
        <v>-31.216931216931215</v>
      </c>
      <c r="K64" s="63">
        <f>SUM($Z16:$Z19)</f>
        <v>11239</v>
      </c>
      <c r="L64" s="62">
        <f>SUM($Z16:$Z19)/SUM($Z63:$Z66)*100-100</f>
        <v>-13.486259718266496</v>
      </c>
      <c r="M64" s="63">
        <f>SUM($AA16:$AA19)</f>
        <v>6423</v>
      </c>
      <c r="N64" s="62">
        <f>SUM($AA16:$AA19)/SUM($AA63:$AA66)*100-100</f>
        <v>-18.798988621997466</v>
      </c>
      <c r="O64" s="63">
        <f>SUM($AB16:$AB19)</f>
        <v>4677</v>
      </c>
      <c r="P64" s="64">
        <f>SUM($AB16:$AB19)/SUM($AB63:$AB66)*100-100</f>
        <v>-6.832669322709165</v>
      </c>
      <c r="S64" s="65" t="s">
        <v>142</v>
      </c>
      <c r="T64" s="65" t="s">
        <v>95</v>
      </c>
      <c r="U64" s="65" t="s">
        <v>105</v>
      </c>
      <c r="V64" s="67">
        <v>5023</v>
      </c>
      <c r="W64" s="67">
        <v>1391</v>
      </c>
      <c r="X64" s="67">
        <v>1449</v>
      </c>
      <c r="Y64" s="67">
        <v>4</v>
      </c>
      <c r="Z64" s="67">
        <v>2179</v>
      </c>
      <c r="AA64" s="67">
        <v>1183</v>
      </c>
      <c r="AB64" s="67">
        <v>984</v>
      </c>
    </row>
    <row r="65" spans="2:28" ht="15.75" customHeight="1">
      <c r="B65" s="14" t="s">
        <v>67</v>
      </c>
      <c r="C65" s="63">
        <f>SUM($V26:$V29)</f>
        <v>7975</v>
      </c>
      <c r="D65" s="62">
        <f>SUM($V26:$V29)/SUM($V73:$V76)*100-100</f>
        <v>-12.410763316858862</v>
      </c>
      <c r="E65" s="63">
        <f>SUM($W26:$W29)</f>
        <v>3328</v>
      </c>
      <c r="F65" s="62">
        <f>SUM($W26:$W29)/SUM($W73:$W76)*100-100</f>
        <v>-22.532588454376167</v>
      </c>
      <c r="G65" s="63">
        <f>SUM($X26:$X29)</f>
        <v>2765</v>
      </c>
      <c r="H65" s="62">
        <f>SUM($X26:$X29)/SUM($X73:$X76)*100-100</f>
        <v>-1.776198934280643</v>
      </c>
      <c r="I65" s="63">
        <f>SUM($Y26:$Y29)</f>
        <v>6</v>
      </c>
      <c r="J65" s="62">
        <f>SUM($Y26:$Y29)/SUM($Y73:$Y76)*100-100</f>
        <v>-70</v>
      </c>
      <c r="K65" s="63">
        <f>SUM($Z26:$Z29)</f>
        <v>1876</v>
      </c>
      <c r="L65" s="62">
        <f>SUM($Z26:$Z29)/SUM($Z73:$Z76)*100-100</f>
        <v>-4.964539007092199</v>
      </c>
      <c r="M65" s="63">
        <f>SUM($AA26:$AA29)</f>
        <v>726</v>
      </c>
      <c r="N65" s="62">
        <f>SUM($AA26:$AA29)/SUM($AA73:$AA76)*100-100</f>
        <v>4.913294797687854</v>
      </c>
      <c r="O65" s="63">
        <f>SUM($AB26:$AB29)</f>
        <v>1150</v>
      </c>
      <c r="P65" s="64">
        <f>SUM($AB26:$AB29)/SUM($AB73:$AB76)*100-100</f>
        <v>-9.162717219589254</v>
      </c>
      <c r="S65" s="65" t="s">
        <v>142</v>
      </c>
      <c r="T65" s="65" t="s">
        <v>95</v>
      </c>
      <c r="U65" s="65" t="s">
        <v>106</v>
      </c>
      <c r="V65" s="67">
        <v>15675</v>
      </c>
      <c r="W65" s="67">
        <v>1585</v>
      </c>
      <c r="X65" s="67">
        <v>6591</v>
      </c>
      <c r="Y65" s="67">
        <v>175</v>
      </c>
      <c r="Z65" s="67">
        <v>7324</v>
      </c>
      <c r="AA65" s="67">
        <v>5643</v>
      </c>
      <c r="AB65" s="67">
        <v>1674</v>
      </c>
    </row>
    <row r="66" spans="2:28" ht="15.75" customHeight="1">
      <c r="B66" s="14" t="s">
        <v>68</v>
      </c>
      <c r="C66" s="63">
        <f>SUM($V30:$V35)</f>
        <v>9605</v>
      </c>
      <c r="D66" s="62">
        <f>SUM($V30:$V35)/SUM($V77:$V82)*100-100</f>
        <v>-14.992477210372599</v>
      </c>
      <c r="E66" s="63">
        <f>SUM($W30:$W35)</f>
        <v>2506</v>
      </c>
      <c r="F66" s="62">
        <f>SUM($W30:$W35)/SUM($W77:$W82)*100-100</f>
        <v>-17.074784910655197</v>
      </c>
      <c r="G66" s="63">
        <f>SUM($X30:$X35)</f>
        <v>3590</v>
      </c>
      <c r="H66" s="62">
        <f>SUM($X30:$X35)/SUM($X77:$X82)*100-100</f>
        <v>-16.878907154433904</v>
      </c>
      <c r="I66" s="63">
        <f>SUM($Y30:$Y35)</f>
        <v>130</v>
      </c>
      <c r="J66" s="62">
        <f>SUM($Y30:$Y35)/SUM($Y77:$Y82)*100-100</f>
        <v>550</v>
      </c>
      <c r="K66" s="63">
        <f>SUM($Z30:$Z35)</f>
        <v>3379</v>
      </c>
      <c r="L66" s="62">
        <f>SUM($Z30:$Z35)/SUM($Z77:$Z82)*100-100</f>
        <v>-14.195022854240733</v>
      </c>
      <c r="M66" s="63">
        <f>SUM($AA30:$AA35)</f>
        <v>1769</v>
      </c>
      <c r="N66" s="62">
        <f>SUM($AA30:$AA35)/SUM($AA77:$AA82)*100-100</f>
        <v>-0.4501969611705192</v>
      </c>
      <c r="O66" s="63">
        <f>SUM($AB30:$AB35)</f>
        <v>1595</v>
      </c>
      <c r="P66" s="64">
        <f>SUM($AB30:$AB35)/SUM($AB77:$AB82)*100-100</f>
        <v>-26.191577973160577</v>
      </c>
      <c r="S66" s="65" t="s">
        <v>142</v>
      </c>
      <c r="T66" s="65" t="s">
        <v>95</v>
      </c>
      <c r="U66" s="65" t="s">
        <v>107</v>
      </c>
      <c r="V66" s="67">
        <v>5470</v>
      </c>
      <c r="W66" s="67">
        <v>1478</v>
      </c>
      <c r="X66" s="67">
        <v>2108</v>
      </c>
      <c r="Y66" s="67">
        <v>7</v>
      </c>
      <c r="Z66" s="67">
        <v>1877</v>
      </c>
      <c r="AA66" s="67">
        <v>601</v>
      </c>
      <c r="AB66" s="67">
        <v>1238</v>
      </c>
    </row>
    <row r="67" spans="2:28" ht="15.75" customHeight="1" thickBot="1">
      <c r="B67" s="16" t="s">
        <v>69</v>
      </c>
      <c r="C67" s="74">
        <f>SUM($V6:$V15)+SUM($V20:$V25)+SUM($V36:$V52)</f>
        <v>23813</v>
      </c>
      <c r="D67" s="73">
        <f>(SUM($V6:$V15)+SUM($V20:$V25)+SUM($V36:$V52))/(SUM($V53:$V62)+SUM($V67:$V72)+SUM($V83:$V99))*100-100</f>
        <v>-9.390814656976517</v>
      </c>
      <c r="E67" s="74">
        <f>SUM($W6:$W15)+SUM($W20:$W25)+SUM($W36:$W52)</f>
        <v>9706</v>
      </c>
      <c r="F67" s="73">
        <f>(SUM($W6:$W15)+SUM($W20:$W25)+SUM($W36:$W52))/(SUM($W53:$W62)+SUM($W67:$W72)+SUM($W83:$W99))*100-100</f>
        <v>-15.994460792799032</v>
      </c>
      <c r="G67" s="74">
        <f>SUM($X6:$X15)+SUM($X20:$X25)+SUM($X36:$X52)</f>
        <v>10292</v>
      </c>
      <c r="H67" s="73">
        <f>(SUM($X6:$X15)+SUM($X20:$X25)+SUM($X36:$X52))/(SUM($X53:$X62)+SUM($X67:$X72)+SUM($X83:$X99))*100-100</f>
        <v>-5.785426583668979</v>
      </c>
      <c r="I67" s="74">
        <f>SUM($Y6:$Y15)+SUM($Y20:$Y25)+SUM($Y36:$Y52)</f>
        <v>267</v>
      </c>
      <c r="J67" s="73">
        <f>(SUM($Y6:$Y15)+SUM($Y20:$Y25)+SUM($Y36:$Y52))/(SUM($Y53:$Y62)+SUM($Y67:$Y72)+SUM($Y83:$Y99))*100-100</f>
        <v>111.9047619047619</v>
      </c>
      <c r="K67" s="74">
        <f>SUM($Z6:$Z15)+SUM($Z20:$Z25)+SUM($Z36:$Z52)</f>
        <v>3548</v>
      </c>
      <c r="L67" s="73">
        <f>(SUM($Z6:$Z15)+SUM($Z20:$Z25)+SUM($Z36:$Z52))/(SUM($Z53:$Z62)+SUM($Z67:$Z72)+SUM($Z83:$Z99))*100-100</f>
        <v>-3.5082948055479903</v>
      </c>
      <c r="M67" s="74">
        <f>SUM($AA6:$AA15)+SUM($AA20:$AA25)+SUM($AA36:$AA52)</f>
        <v>1459</v>
      </c>
      <c r="N67" s="73">
        <f>(SUM($AA6:$AA15)+SUM($AA20:$AA25)+SUM($AA36:$AA52))/(SUM($AA53:$AA62)+SUM($AA67:$AA72)+SUM($AA83:$AA99))*100-100</f>
        <v>-6.594110115236873</v>
      </c>
      <c r="O67" s="74">
        <f>SUM($AB6:$AB15)+SUM($AB20:$AB25)+SUM($AB36:$AB52)</f>
        <v>2089</v>
      </c>
      <c r="P67" s="75">
        <f>(SUM($AB6:$AB15)+SUM($AB20:$AB25)+SUM($AB36:$AB52))/(SUM($AB53:$AB62)+SUM($AB67:$AB72)+SUM($AB83:$AB99))*100-100</f>
        <v>0.28804608737398496</v>
      </c>
      <c r="S67" s="65" t="s">
        <v>142</v>
      </c>
      <c r="T67" s="65" t="s">
        <v>95</v>
      </c>
      <c r="U67" s="65" t="s">
        <v>108</v>
      </c>
      <c r="V67" s="67">
        <v>538</v>
      </c>
      <c r="W67" s="67">
        <v>299</v>
      </c>
      <c r="X67" s="67">
        <v>186</v>
      </c>
      <c r="Y67" s="67">
        <v>0</v>
      </c>
      <c r="Z67" s="67">
        <v>53</v>
      </c>
      <c r="AA67" s="67">
        <v>0</v>
      </c>
      <c r="AB67" s="67">
        <v>53</v>
      </c>
    </row>
    <row r="68" spans="19:28" ht="15.75" customHeight="1">
      <c r="S68" s="65" t="s">
        <v>142</v>
      </c>
      <c r="T68" s="65" t="s">
        <v>95</v>
      </c>
      <c r="U68" s="65" t="s">
        <v>109</v>
      </c>
      <c r="V68" s="67">
        <v>439</v>
      </c>
      <c r="W68" s="67">
        <v>250</v>
      </c>
      <c r="X68" s="67">
        <v>133</v>
      </c>
      <c r="Y68" s="67">
        <v>12</v>
      </c>
      <c r="Z68" s="67">
        <v>44</v>
      </c>
      <c r="AA68" s="67">
        <v>0</v>
      </c>
      <c r="AB68" s="67">
        <v>44</v>
      </c>
    </row>
    <row r="69" spans="19:28" ht="15.75" customHeight="1">
      <c r="S69" s="65" t="s">
        <v>142</v>
      </c>
      <c r="T69" s="65" t="s">
        <v>95</v>
      </c>
      <c r="U69" s="65" t="s">
        <v>110</v>
      </c>
      <c r="V69" s="67">
        <v>355</v>
      </c>
      <c r="W69" s="67">
        <v>233</v>
      </c>
      <c r="X69" s="67">
        <v>81</v>
      </c>
      <c r="Y69" s="67">
        <v>2</v>
      </c>
      <c r="Z69" s="67">
        <v>39</v>
      </c>
      <c r="AA69" s="67">
        <v>0</v>
      </c>
      <c r="AB69" s="67">
        <v>39</v>
      </c>
    </row>
    <row r="70" spans="19:28" ht="15.75" customHeight="1">
      <c r="S70" s="65" t="s">
        <v>142</v>
      </c>
      <c r="T70" s="65" t="s">
        <v>95</v>
      </c>
      <c r="U70" s="65" t="s">
        <v>111</v>
      </c>
      <c r="V70" s="67">
        <v>161</v>
      </c>
      <c r="W70" s="67">
        <v>102</v>
      </c>
      <c r="X70" s="67">
        <v>36</v>
      </c>
      <c r="Y70" s="67">
        <v>0</v>
      </c>
      <c r="Z70" s="67">
        <v>23</v>
      </c>
      <c r="AA70" s="67">
        <v>0</v>
      </c>
      <c r="AB70" s="67">
        <v>23</v>
      </c>
    </row>
    <row r="71" spans="19:28" ht="12">
      <c r="S71" s="65" t="s">
        <v>142</v>
      </c>
      <c r="T71" s="65" t="s">
        <v>95</v>
      </c>
      <c r="U71" s="65" t="s">
        <v>112</v>
      </c>
      <c r="V71" s="67">
        <v>401</v>
      </c>
      <c r="W71" s="67">
        <v>228</v>
      </c>
      <c r="X71" s="67">
        <v>101</v>
      </c>
      <c r="Y71" s="67">
        <v>0</v>
      </c>
      <c r="Z71" s="67">
        <v>72</v>
      </c>
      <c r="AA71" s="67">
        <v>55</v>
      </c>
      <c r="AB71" s="67">
        <v>17</v>
      </c>
    </row>
    <row r="72" spans="19:28" ht="12">
      <c r="S72" s="65" t="s">
        <v>142</v>
      </c>
      <c r="T72" s="65" t="s">
        <v>95</v>
      </c>
      <c r="U72" s="65" t="s">
        <v>113</v>
      </c>
      <c r="V72" s="67">
        <v>926</v>
      </c>
      <c r="W72" s="67">
        <v>581</v>
      </c>
      <c r="X72" s="67">
        <v>212</v>
      </c>
      <c r="Y72" s="67">
        <v>4</v>
      </c>
      <c r="Z72" s="67">
        <v>129</v>
      </c>
      <c r="AA72" s="67">
        <v>56</v>
      </c>
      <c r="AB72" s="67">
        <v>73</v>
      </c>
    </row>
    <row r="73" spans="19:28" ht="12">
      <c r="S73" s="65" t="s">
        <v>142</v>
      </c>
      <c r="T73" s="65" t="s">
        <v>95</v>
      </c>
      <c r="U73" s="65" t="s">
        <v>114</v>
      </c>
      <c r="V73" s="67">
        <v>734</v>
      </c>
      <c r="W73" s="67">
        <v>453</v>
      </c>
      <c r="X73" s="67">
        <v>175</v>
      </c>
      <c r="Y73" s="67">
        <v>3</v>
      </c>
      <c r="Z73" s="67">
        <v>103</v>
      </c>
      <c r="AA73" s="67">
        <v>0</v>
      </c>
      <c r="AB73" s="67">
        <v>103</v>
      </c>
    </row>
    <row r="74" spans="19:28" ht="12">
      <c r="S74" s="65" t="s">
        <v>142</v>
      </c>
      <c r="T74" s="65" t="s">
        <v>95</v>
      </c>
      <c r="U74" s="65" t="s">
        <v>115</v>
      </c>
      <c r="V74" s="67">
        <v>2456</v>
      </c>
      <c r="W74" s="67">
        <v>1398</v>
      </c>
      <c r="X74" s="67">
        <v>809</v>
      </c>
      <c r="Y74" s="67">
        <v>13</v>
      </c>
      <c r="Z74" s="67">
        <v>236</v>
      </c>
      <c r="AA74" s="67">
        <v>48</v>
      </c>
      <c r="AB74" s="67">
        <v>188</v>
      </c>
    </row>
    <row r="75" spans="19:28" ht="12">
      <c r="S75" s="65" t="s">
        <v>142</v>
      </c>
      <c r="T75" s="65" t="s">
        <v>95</v>
      </c>
      <c r="U75" s="65" t="s">
        <v>116</v>
      </c>
      <c r="V75" s="67">
        <v>4994</v>
      </c>
      <c r="W75" s="67">
        <v>1892</v>
      </c>
      <c r="X75" s="67">
        <v>1571</v>
      </c>
      <c r="Y75" s="67">
        <v>4</v>
      </c>
      <c r="Z75" s="67">
        <v>1527</v>
      </c>
      <c r="AA75" s="67">
        <v>644</v>
      </c>
      <c r="AB75" s="67">
        <v>867</v>
      </c>
    </row>
    <row r="76" spans="19:28" ht="12">
      <c r="S76" s="65" t="s">
        <v>142</v>
      </c>
      <c r="T76" s="65" t="s">
        <v>95</v>
      </c>
      <c r="U76" s="65" t="s">
        <v>117</v>
      </c>
      <c r="V76" s="67">
        <v>921</v>
      </c>
      <c r="W76" s="67">
        <v>553</v>
      </c>
      <c r="X76" s="67">
        <v>260</v>
      </c>
      <c r="Y76" s="67">
        <v>0</v>
      </c>
      <c r="Z76" s="67">
        <v>108</v>
      </c>
      <c r="AA76" s="67">
        <v>0</v>
      </c>
      <c r="AB76" s="67">
        <v>108</v>
      </c>
    </row>
    <row r="77" spans="19:28" ht="12">
      <c r="S77" s="65" t="s">
        <v>142</v>
      </c>
      <c r="T77" s="65" t="s">
        <v>95</v>
      </c>
      <c r="U77" s="65" t="s">
        <v>118</v>
      </c>
      <c r="V77" s="67">
        <v>753</v>
      </c>
      <c r="W77" s="67">
        <v>351</v>
      </c>
      <c r="X77" s="67">
        <v>180</v>
      </c>
      <c r="Y77" s="67">
        <v>4</v>
      </c>
      <c r="Z77" s="67">
        <v>218</v>
      </c>
      <c r="AA77" s="67">
        <v>77</v>
      </c>
      <c r="AB77" s="67">
        <v>141</v>
      </c>
    </row>
    <row r="78" spans="19:28" ht="12">
      <c r="S78" s="65" t="s">
        <v>142</v>
      </c>
      <c r="T78" s="65" t="s">
        <v>95</v>
      </c>
      <c r="U78" s="65" t="s">
        <v>119</v>
      </c>
      <c r="V78" s="67">
        <v>1629</v>
      </c>
      <c r="W78" s="67">
        <v>398</v>
      </c>
      <c r="X78" s="67">
        <v>352</v>
      </c>
      <c r="Y78" s="67">
        <v>3</v>
      </c>
      <c r="Z78" s="67">
        <v>876</v>
      </c>
      <c r="AA78" s="67">
        <v>605</v>
      </c>
      <c r="AB78" s="67">
        <v>271</v>
      </c>
    </row>
    <row r="79" spans="19:28" ht="12">
      <c r="S79" s="65" t="s">
        <v>142</v>
      </c>
      <c r="T79" s="65" t="s">
        <v>95</v>
      </c>
      <c r="U79" s="65" t="s">
        <v>120</v>
      </c>
      <c r="V79" s="67">
        <v>5567</v>
      </c>
      <c r="W79" s="67">
        <v>989</v>
      </c>
      <c r="X79" s="67">
        <v>2752</v>
      </c>
      <c r="Y79" s="67">
        <v>4</v>
      </c>
      <c r="Z79" s="67">
        <v>1822</v>
      </c>
      <c r="AA79" s="67">
        <v>636</v>
      </c>
      <c r="AB79" s="67">
        <v>1186</v>
      </c>
    </row>
    <row r="80" spans="19:28" ht="12">
      <c r="S80" s="65" t="s">
        <v>142</v>
      </c>
      <c r="T80" s="65" t="s">
        <v>95</v>
      </c>
      <c r="U80" s="65" t="s">
        <v>121</v>
      </c>
      <c r="V80" s="67">
        <v>2504</v>
      </c>
      <c r="W80" s="67">
        <v>811</v>
      </c>
      <c r="X80" s="67">
        <v>788</v>
      </c>
      <c r="Y80" s="67">
        <v>9</v>
      </c>
      <c r="Z80" s="67">
        <v>896</v>
      </c>
      <c r="AA80" s="67">
        <v>459</v>
      </c>
      <c r="AB80" s="67">
        <v>437</v>
      </c>
    </row>
    <row r="81" spans="19:28" ht="12">
      <c r="S81" s="65" t="s">
        <v>142</v>
      </c>
      <c r="T81" s="65" t="s">
        <v>95</v>
      </c>
      <c r="U81" s="65" t="s">
        <v>122</v>
      </c>
      <c r="V81" s="67">
        <v>417</v>
      </c>
      <c r="W81" s="67">
        <v>205</v>
      </c>
      <c r="X81" s="67">
        <v>113</v>
      </c>
      <c r="Y81" s="67">
        <v>0</v>
      </c>
      <c r="Z81" s="67">
        <v>99</v>
      </c>
      <c r="AA81" s="67">
        <v>0</v>
      </c>
      <c r="AB81" s="67">
        <v>99</v>
      </c>
    </row>
    <row r="82" spans="19:28" ht="12">
      <c r="S82" s="65" t="s">
        <v>142</v>
      </c>
      <c r="T82" s="65" t="s">
        <v>95</v>
      </c>
      <c r="U82" s="65" t="s">
        <v>123</v>
      </c>
      <c r="V82" s="67">
        <v>429</v>
      </c>
      <c r="W82" s="67">
        <v>268</v>
      </c>
      <c r="X82" s="67">
        <v>134</v>
      </c>
      <c r="Y82" s="67">
        <v>0</v>
      </c>
      <c r="Z82" s="67">
        <v>27</v>
      </c>
      <c r="AA82" s="67">
        <v>0</v>
      </c>
      <c r="AB82" s="67">
        <v>27</v>
      </c>
    </row>
    <row r="83" spans="19:28" ht="12">
      <c r="S83" s="65" t="s">
        <v>142</v>
      </c>
      <c r="T83" s="65" t="s">
        <v>95</v>
      </c>
      <c r="U83" s="65" t="s">
        <v>124</v>
      </c>
      <c r="V83" s="67">
        <v>179</v>
      </c>
      <c r="W83" s="67">
        <v>91</v>
      </c>
      <c r="X83" s="67">
        <v>85</v>
      </c>
      <c r="Y83" s="67">
        <v>0</v>
      </c>
      <c r="Z83" s="67">
        <v>3</v>
      </c>
      <c r="AA83" s="67">
        <v>0</v>
      </c>
      <c r="AB83" s="67">
        <v>3</v>
      </c>
    </row>
    <row r="84" spans="19:28" ht="12">
      <c r="S84" s="65" t="s">
        <v>142</v>
      </c>
      <c r="T84" s="65" t="s">
        <v>95</v>
      </c>
      <c r="U84" s="65" t="s">
        <v>125</v>
      </c>
      <c r="V84" s="67">
        <v>262</v>
      </c>
      <c r="W84" s="67">
        <v>127</v>
      </c>
      <c r="X84" s="67">
        <v>125</v>
      </c>
      <c r="Y84" s="67">
        <v>1</v>
      </c>
      <c r="Z84" s="67">
        <v>9</v>
      </c>
      <c r="AA84" s="67">
        <v>0</v>
      </c>
      <c r="AB84" s="67">
        <v>9</v>
      </c>
    </row>
    <row r="85" spans="19:28" ht="12">
      <c r="S85" s="65" t="s">
        <v>142</v>
      </c>
      <c r="T85" s="65" t="s">
        <v>95</v>
      </c>
      <c r="U85" s="65" t="s">
        <v>126</v>
      </c>
      <c r="V85" s="67">
        <v>1031</v>
      </c>
      <c r="W85" s="67">
        <v>443</v>
      </c>
      <c r="X85" s="67">
        <v>427</v>
      </c>
      <c r="Y85" s="67">
        <v>0</v>
      </c>
      <c r="Z85" s="67">
        <v>161</v>
      </c>
      <c r="AA85" s="67">
        <v>104</v>
      </c>
      <c r="AB85" s="67">
        <v>57</v>
      </c>
    </row>
    <row r="86" spans="19:28" ht="12">
      <c r="S86" s="65" t="s">
        <v>142</v>
      </c>
      <c r="T86" s="65" t="s">
        <v>95</v>
      </c>
      <c r="U86" s="65" t="s">
        <v>127</v>
      </c>
      <c r="V86" s="67">
        <v>1929</v>
      </c>
      <c r="W86" s="67">
        <v>486</v>
      </c>
      <c r="X86" s="67">
        <v>541</v>
      </c>
      <c r="Y86" s="67">
        <v>17</v>
      </c>
      <c r="Z86" s="67">
        <v>885</v>
      </c>
      <c r="AA86" s="67">
        <v>700</v>
      </c>
      <c r="AB86" s="67">
        <v>185</v>
      </c>
    </row>
    <row r="87" spans="19:28" ht="12">
      <c r="S87" s="65" t="s">
        <v>142</v>
      </c>
      <c r="T87" s="65" t="s">
        <v>95</v>
      </c>
      <c r="U87" s="65" t="s">
        <v>128</v>
      </c>
      <c r="V87" s="67">
        <v>684</v>
      </c>
      <c r="W87" s="67">
        <v>269</v>
      </c>
      <c r="X87" s="67">
        <v>360</v>
      </c>
      <c r="Y87" s="67">
        <v>3</v>
      </c>
      <c r="Z87" s="67">
        <v>52</v>
      </c>
      <c r="AA87" s="67">
        <v>34</v>
      </c>
      <c r="AB87" s="67">
        <v>18</v>
      </c>
    </row>
    <row r="88" spans="19:28" ht="12">
      <c r="S88" s="65" t="s">
        <v>142</v>
      </c>
      <c r="T88" s="65" t="s">
        <v>95</v>
      </c>
      <c r="U88" s="65" t="s">
        <v>129</v>
      </c>
      <c r="V88" s="67">
        <v>243</v>
      </c>
      <c r="W88" s="67">
        <v>180</v>
      </c>
      <c r="X88" s="67">
        <v>50</v>
      </c>
      <c r="Y88" s="67">
        <v>2</v>
      </c>
      <c r="Z88" s="67">
        <v>11</v>
      </c>
      <c r="AA88" s="67">
        <v>0</v>
      </c>
      <c r="AB88" s="67">
        <v>7</v>
      </c>
    </row>
    <row r="89" spans="19:28" ht="12">
      <c r="S89" s="65" t="s">
        <v>142</v>
      </c>
      <c r="T89" s="65" t="s">
        <v>95</v>
      </c>
      <c r="U89" s="65" t="s">
        <v>130</v>
      </c>
      <c r="V89" s="67">
        <v>459</v>
      </c>
      <c r="W89" s="67">
        <v>248</v>
      </c>
      <c r="X89" s="67">
        <v>112</v>
      </c>
      <c r="Y89" s="67">
        <v>1</v>
      </c>
      <c r="Z89" s="67">
        <v>98</v>
      </c>
      <c r="AA89" s="67">
        <v>84</v>
      </c>
      <c r="AB89" s="67">
        <v>14</v>
      </c>
    </row>
    <row r="90" spans="19:28" ht="12">
      <c r="S90" s="65" t="s">
        <v>142</v>
      </c>
      <c r="T90" s="65" t="s">
        <v>95</v>
      </c>
      <c r="U90" s="65" t="s">
        <v>131</v>
      </c>
      <c r="V90" s="67">
        <v>521</v>
      </c>
      <c r="W90" s="67">
        <v>325</v>
      </c>
      <c r="X90" s="67">
        <v>156</v>
      </c>
      <c r="Y90" s="67">
        <v>0</v>
      </c>
      <c r="Z90" s="67">
        <v>40</v>
      </c>
      <c r="AA90" s="67">
        <v>0</v>
      </c>
      <c r="AB90" s="67">
        <v>40</v>
      </c>
    </row>
    <row r="91" spans="19:28" ht="12">
      <c r="S91" s="65" t="s">
        <v>142</v>
      </c>
      <c r="T91" s="65" t="s">
        <v>95</v>
      </c>
      <c r="U91" s="65" t="s">
        <v>132</v>
      </c>
      <c r="V91" s="67">
        <v>208</v>
      </c>
      <c r="W91" s="67">
        <v>150</v>
      </c>
      <c r="X91" s="67">
        <v>48</v>
      </c>
      <c r="Y91" s="67">
        <v>2</v>
      </c>
      <c r="Z91" s="67">
        <v>8</v>
      </c>
      <c r="AA91" s="67">
        <v>0</v>
      </c>
      <c r="AB91" s="67">
        <v>8</v>
      </c>
    </row>
    <row r="92" spans="19:28" ht="12">
      <c r="S92" s="65" t="s">
        <v>142</v>
      </c>
      <c r="T92" s="65" t="s">
        <v>95</v>
      </c>
      <c r="U92" s="65" t="s">
        <v>133</v>
      </c>
      <c r="V92" s="67">
        <v>3061</v>
      </c>
      <c r="W92" s="67">
        <v>883</v>
      </c>
      <c r="X92" s="67">
        <v>1658</v>
      </c>
      <c r="Y92" s="67">
        <v>1</v>
      </c>
      <c r="Z92" s="67">
        <v>519</v>
      </c>
      <c r="AA92" s="67">
        <v>231</v>
      </c>
      <c r="AB92" s="67">
        <v>264</v>
      </c>
    </row>
    <row r="93" spans="19:28" ht="12">
      <c r="S93" s="65" t="s">
        <v>142</v>
      </c>
      <c r="T93" s="65" t="s">
        <v>95</v>
      </c>
      <c r="U93" s="65" t="s">
        <v>134</v>
      </c>
      <c r="V93" s="67">
        <v>344</v>
      </c>
      <c r="W93" s="67">
        <v>172</v>
      </c>
      <c r="X93" s="67">
        <v>155</v>
      </c>
      <c r="Y93" s="67">
        <v>8</v>
      </c>
      <c r="Z93" s="67">
        <v>9</v>
      </c>
      <c r="AA93" s="67">
        <v>0</v>
      </c>
      <c r="AB93" s="67">
        <v>9</v>
      </c>
    </row>
    <row r="94" spans="19:28" ht="12">
      <c r="S94" s="65" t="s">
        <v>142</v>
      </c>
      <c r="T94" s="65" t="s">
        <v>95</v>
      </c>
      <c r="U94" s="65" t="s">
        <v>135</v>
      </c>
      <c r="V94" s="67">
        <v>611</v>
      </c>
      <c r="W94" s="67">
        <v>271</v>
      </c>
      <c r="X94" s="67">
        <v>264</v>
      </c>
      <c r="Y94" s="67">
        <v>6</v>
      </c>
      <c r="Z94" s="67">
        <v>70</v>
      </c>
      <c r="AA94" s="67">
        <v>48</v>
      </c>
      <c r="AB94" s="67">
        <v>22</v>
      </c>
    </row>
    <row r="95" spans="19:28" ht="12">
      <c r="S95" s="65" t="s">
        <v>142</v>
      </c>
      <c r="T95" s="65" t="s">
        <v>95</v>
      </c>
      <c r="U95" s="65" t="s">
        <v>136</v>
      </c>
      <c r="V95" s="67">
        <v>702</v>
      </c>
      <c r="W95" s="67">
        <v>378</v>
      </c>
      <c r="X95" s="67">
        <v>172</v>
      </c>
      <c r="Y95" s="67">
        <v>6</v>
      </c>
      <c r="Z95" s="67">
        <v>146</v>
      </c>
      <c r="AA95" s="67">
        <v>62</v>
      </c>
      <c r="AB95" s="67">
        <v>84</v>
      </c>
    </row>
    <row r="96" spans="19:28" ht="12">
      <c r="S96" s="65" t="s">
        <v>142</v>
      </c>
      <c r="T96" s="65" t="s">
        <v>95</v>
      </c>
      <c r="U96" s="65" t="s">
        <v>137</v>
      </c>
      <c r="V96" s="67">
        <v>450</v>
      </c>
      <c r="W96" s="67">
        <v>232</v>
      </c>
      <c r="X96" s="67">
        <v>188</v>
      </c>
      <c r="Y96" s="67">
        <v>0</v>
      </c>
      <c r="Z96" s="67">
        <v>30</v>
      </c>
      <c r="AA96" s="67">
        <v>0</v>
      </c>
      <c r="AB96" s="67">
        <v>30</v>
      </c>
    </row>
    <row r="97" spans="19:28" ht="12">
      <c r="S97" s="65" t="s">
        <v>142</v>
      </c>
      <c r="T97" s="65" t="s">
        <v>95</v>
      </c>
      <c r="U97" s="65" t="s">
        <v>138</v>
      </c>
      <c r="V97" s="67">
        <v>592</v>
      </c>
      <c r="W97" s="67">
        <v>271</v>
      </c>
      <c r="X97" s="67">
        <v>196</v>
      </c>
      <c r="Y97" s="67">
        <v>4</v>
      </c>
      <c r="Z97" s="67">
        <v>121</v>
      </c>
      <c r="AA97" s="67">
        <v>77</v>
      </c>
      <c r="AB97" s="67">
        <v>44</v>
      </c>
    </row>
    <row r="98" spans="19:28" ht="12">
      <c r="S98" s="65" t="s">
        <v>142</v>
      </c>
      <c r="T98" s="65" t="s">
        <v>95</v>
      </c>
      <c r="U98" s="65" t="s">
        <v>139</v>
      </c>
      <c r="V98" s="67">
        <v>549</v>
      </c>
      <c r="W98" s="67">
        <v>298</v>
      </c>
      <c r="X98" s="67">
        <v>186</v>
      </c>
      <c r="Y98" s="67">
        <v>4</v>
      </c>
      <c r="Z98" s="67">
        <v>61</v>
      </c>
      <c r="AA98" s="67">
        <v>33</v>
      </c>
      <c r="AB98" s="67">
        <v>28</v>
      </c>
    </row>
    <row r="99" spans="19:28" ht="12">
      <c r="S99" s="65" t="s">
        <v>142</v>
      </c>
      <c r="T99" s="65" t="s">
        <v>95</v>
      </c>
      <c r="U99" s="65" t="s">
        <v>140</v>
      </c>
      <c r="V99" s="67">
        <v>1065</v>
      </c>
      <c r="W99" s="67">
        <v>255</v>
      </c>
      <c r="X99" s="67">
        <v>792</v>
      </c>
      <c r="Y99" s="67">
        <v>1</v>
      </c>
      <c r="Z99" s="67">
        <v>17</v>
      </c>
      <c r="AA99" s="67">
        <v>0</v>
      </c>
      <c r="AB99" s="67">
        <v>13</v>
      </c>
    </row>
  </sheetData>
  <sheetProtection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１２月分着工新設住宅戸数：利用関係別・都道府県別表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2734</v>
      </c>
      <c r="D6" s="62">
        <f aca="true" t="shared" si="1" ref="D6:D52">IF(OR($V6="",$V53=""),"",IF(AND($V6=0,$V53=0),"0.0",IF(AND($V6&gt;0,$V53=0),"     -   ",IF(AND($V6=0,$V53&gt;0),"  -100.0",$V6/$V53*100-100))))</f>
        <v>-23.050942865184354</v>
      </c>
      <c r="E6" s="63">
        <f aca="true" t="shared" si="2" ref="E6:E52">IF($W6="","",IF($W6=0,0,$W6))</f>
        <v>763</v>
      </c>
      <c r="F6" s="62">
        <f aca="true" t="shared" si="3" ref="F6:F52">IF(OR($W6="",$W53=""),"",IF(AND($W6=0,$W53=0),"0.0",IF(AND($W6&gt;0,$W53=0),"     -   ",IF(AND($W6=0,$W53&gt;0),"  -100.0",$W6/$W53*100-100))))</f>
        <v>-35.66610455311972</v>
      </c>
      <c r="G6" s="63">
        <f aca="true" t="shared" si="4" ref="G6:G52">IF($X6="","",IF($X6=0,0,$X6))</f>
        <v>1709</v>
      </c>
      <c r="H6" s="62">
        <f aca="true" t="shared" si="5" ref="H6:H52">IF(OR($X6="",$X53=""),"",IF(AND($X6=0,$X53=0),"0.0",IF(AND($X6&gt;0,$X53=0),"     -   ",IF(AND($X6=0,$X53&gt;0),"  -100.0",$X6/$X53*100-100))))</f>
        <v>-7.771181867242305</v>
      </c>
      <c r="I6" s="63">
        <f aca="true" t="shared" si="6" ref="I6:I52">IF($Y6="","",IF($Y6=0,0,$Y6))</f>
        <v>3</v>
      </c>
      <c r="J6" s="62">
        <f aca="true" t="shared" si="7" ref="J6:J52">IF(OR($Y6="",$Y53=""),"",IF(AND($Y6=0,$Y53=0),"0.0",IF(AND($Y6&gt;0,$Y53=0),"     -   ",IF(AND($Y6=0,$Y53&gt;0),"  -100.0",$Y6/$Y53*100-100))))</f>
        <v>-40</v>
      </c>
      <c r="K6" s="63">
        <f aca="true" t="shared" si="8" ref="K6:K52">IF($Z6="","",IF($Z6=0,0,$Z6))</f>
        <v>259</v>
      </c>
      <c r="L6" s="62">
        <f aca="true" t="shared" si="9" ref="L6:L52">IF(OR($Z6="",$Z53=""),"",IF(AND($Z6=0,$Z53=0),"0.0",IF(AND($Z6&gt;0,$Z53=0),"     -   ",IF(AND($Z6=0,$Z53&gt;0),"  -100.0",$Z6/$Z53*100-100))))</f>
        <v>-49.115913555992144</v>
      </c>
      <c r="M6" s="63">
        <f aca="true" t="shared" si="10" ref="M6:M52">IF($AA6="","",IF($AA6=0,0,$AA6))</f>
        <v>113</v>
      </c>
      <c r="N6" s="62">
        <f aca="true" t="shared" si="11" ref="N6:N52">IF(OR($AA6="",$AA53=""),"",IF(AND($AA6=0,$AA53=0),"0.0",IF(AND($AA6&gt;0,$AA53=0),"     -   ",IF(AND($AA6=0,$AA53&gt;0),"  -100.0",$AA6/$AA53*100-100))))</f>
        <v>-56.03112840466926</v>
      </c>
      <c r="O6" s="63">
        <f aca="true" t="shared" si="12" ref="O6:O52">IF($AB6="","",IF($AB6=0,0,$AB6))</f>
        <v>146</v>
      </c>
      <c r="P6" s="64">
        <f aca="true" t="shared" si="13" ref="P6:P52">IF(OR($AB6="",$AB53=""),"",IF(AND($AB6=0,$AB53=0),"0.0",IF(AND($AB6&gt;0,$AB53=0),"     -   ",IF(AND($AB6=0,$AB53&gt;0),"  -100.0",$AB6/$AB53*100-100))))</f>
        <v>-42.063492063492056</v>
      </c>
      <c r="R6" s="1" t="s">
        <v>92</v>
      </c>
      <c r="S6" s="65" t="s">
        <v>142</v>
      </c>
      <c r="T6" s="65" t="s">
        <v>105</v>
      </c>
      <c r="U6" s="65" t="s">
        <v>95</v>
      </c>
      <c r="V6" s="66">
        <v>2734</v>
      </c>
      <c r="W6" s="66">
        <v>763</v>
      </c>
      <c r="X6" s="66">
        <v>1709</v>
      </c>
      <c r="Y6" s="66">
        <v>3</v>
      </c>
      <c r="Z6" s="66">
        <v>259</v>
      </c>
      <c r="AA6" s="66">
        <v>113</v>
      </c>
      <c r="AB6" s="66">
        <v>146</v>
      </c>
    </row>
    <row r="7" spans="2:28" ht="15.75" customHeight="1">
      <c r="B7" s="12" t="s">
        <v>11</v>
      </c>
      <c r="C7" s="61">
        <f t="shared" si="0"/>
        <v>516</v>
      </c>
      <c r="D7" s="62">
        <f t="shared" si="1"/>
        <v>-8.185053380782918</v>
      </c>
      <c r="E7" s="63">
        <f t="shared" si="2"/>
        <v>258</v>
      </c>
      <c r="F7" s="62">
        <f t="shared" si="3"/>
        <v>-17.57188498402556</v>
      </c>
      <c r="G7" s="63">
        <f t="shared" si="4"/>
        <v>208</v>
      </c>
      <c r="H7" s="62">
        <f t="shared" si="5"/>
        <v>-3.2558139534883708</v>
      </c>
      <c r="I7" s="63">
        <f t="shared" si="6"/>
        <v>2</v>
      </c>
      <c r="J7" s="62">
        <f t="shared" si="7"/>
        <v>-50</v>
      </c>
      <c r="K7" s="63">
        <f t="shared" si="8"/>
        <v>48</v>
      </c>
      <c r="L7" s="62">
        <f t="shared" si="9"/>
        <v>60</v>
      </c>
      <c r="M7" s="63">
        <f t="shared" si="10"/>
        <v>0</v>
      </c>
      <c r="N7" s="62" t="str">
        <f t="shared" si="11"/>
        <v>0.0</v>
      </c>
      <c r="O7" s="63">
        <f t="shared" si="12"/>
        <v>48</v>
      </c>
      <c r="P7" s="64">
        <f t="shared" si="13"/>
        <v>60</v>
      </c>
      <c r="S7" s="65" t="s">
        <v>142</v>
      </c>
      <c r="T7" s="65" t="s">
        <v>105</v>
      </c>
      <c r="U7" s="65" t="s">
        <v>96</v>
      </c>
      <c r="V7" s="67">
        <v>516</v>
      </c>
      <c r="W7" s="67">
        <v>258</v>
      </c>
      <c r="X7" s="67">
        <v>208</v>
      </c>
      <c r="Y7" s="67">
        <v>2</v>
      </c>
      <c r="Z7" s="67">
        <v>48</v>
      </c>
      <c r="AA7" s="67">
        <v>0</v>
      </c>
      <c r="AB7" s="67">
        <v>48</v>
      </c>
    </row>
    <row r="8" spans="2:28" ht="15.75" customHeight="1">
      <c r="B8" s="12" t="s">
        <v>12</v>
      </c>
      <c r="C8" s="61">
        <f t="shared" si="0"/>
        <v>757</v>
      </c>
      <c r="D8" s="62">
        <f t="shared" si="1"/>
        <v>-31.678700361010826</v>
      </c>
      <c r="E8" s="63">
        <f t="shared" si="2"/>
        <v>375</v>
      </c>
      <c r="F8" s="62">
        <f t="shared" si="3"/>
        <v>-17.40088105726872</v>
      </c>
      <c r="G8" s="63">
        <f t="shared" si="4"/>
        <v>324</v>
      </c>
      <c r="H8" s="62">
        <f t="shared" si="5"/>
        <v>-47.99357945425361</v>
      </c>
      <c r="I8" s="63">
        <f t="shared" si="6"/>
        <v>19</v>
      </c>
      <c r="J8" s="62" t="str">
        <f t="shared" si="7"/>
        <v>     -   </v>
      </c>
      <c r="K8" s="63">
        <f t="shared" si="8"/>
        <v>39</v>
      </c>
      <c r="L8" s="62">
        <f t="shared" si="9"/>
        <v>25.80645161290323</v>
      </c>
      <c r="M8" s="63">
        <f t="shared" si="10"/>
        <v>0</v>
      </c>
      <c r="N8" s="62" t="str">
        <f t="shared" si="11"/>
        <v>0.0</v>
      </c>
      <c r="O8" s="63">
        <f t="shared" si="12"/>
        <v>39</v>
      </c>
      <c r="P8" s="64">
        <f t="shared" si="13"/>
        <v>25.80645161290323</v>
      </c>
      <c r="S8" s="65" t="s">
        <v>142</v>
      </c>
      <c r="T8" s="65" t="s">
        <v>105</v>
      </c>
      <c r="U8" s="65" t="s">
        <v>94</v>
      </c>
      <c r="V8" s="67">
        <v>757</v>
      </c>
      <c r="W8" s="67">
        <v>375</v>
      </c>
      <c r="X8" s="67">
        <v>324</v>
      </c>
      <c r="Y8" s="67">
        <v>19</v>
      </c>
      <c r="Z8" s="67">
        <v>39</v>
      </c>
      <c r="AA8" s="67">
        <v>0</v>
      </c>
      <c r="AB8" s="67">
        <v>39</v>
      </c>
    </row>
    <row r="9" spans="2:28" ht="15.75" customHeight="1">
      <c r="B9" s="12" t="s">
        <v>13</v>
      </c>
      <c r="C9" s="61">
        <f t="shared" si="0"/>
        <v>1733</v>
      </c>
      <c r="D9" s="62">
        <f t="shared" si="1"/>
        <v>-38.978873239436616</v>
      </c>
      <c r="E9" s="63">
        <f t="shared" si="2"/>
        <v>602</v>
      </c>
      <c r="F9" s="62">
        <f t="shared" si="3"/>
        <v>-39.19191919191919</v>
      </c>
      <c r="G9" s="63">
        <f t="shared" si="4"/>
        <v>773</v>
      </c>
      <c r="H9" s="62">
        <f t="shared" si="5"/>
        <v>-48.976897689768975</v>
      </c>
      <c r="I9" s="63">
        <f t="shared" si="6"/>
        <v>11</v>
      </c>
      <c r="J9" s="62">
        <f t="shared" si="7"/>
        <v>266.66666666666663</v>
      </c>
      <c r="K9" s="63">
        <f t="shared" si="8"/>
        <v>347</v>
      </c>
      <c r="L9" s="62">
        <f t="shared" si="9"/>
        <v>4.5180722891566205</v>
      </c>
      <c r="M9" s="63">
        <f t="shared" si="10"/>
        <v>143</v>
      </c>
      <c r="N9" s="62" t="str">
        <f t="shared" si="11"/>
        <v>     -   </v>
      </c>
      <c r="O9" s="63">
        <f t="shared" si="12"/>
        <v>204</v>
      </c>
      <c r="P9" s="64">
        <f t="shared" si="13"/>
        <v>-38.55421686746988</v>
      </c>
      <c r="S9" s="65" t="s">
        <v>142</v>
      </c>
      <c r="T9" s="65" t="s">
        <v>105</v>
      </c>
      <c r="U9" s="65" t="s">
        <v>97</v>
      </c>
      <c r="V9" s="67">
        <v>1733</v>
      </c>
      <c r="W9" s="67">
        <v>602</v>
      </c>
      <c r="X9" s="67">
        <v>773</v>
      </c>
      <c r="Y9" s="67">
        <v>11</v>
      </c>
      <c r="Z9" s="67">
        <v>347</v>
      </c>
      <c r="AA9" s="67">
        <v>143</v>
      </c>
      <c r="AB9" s="67">
        <v>204</v>
      </c>
    </row>
    <row r="10" spans="2:28" ht="15.75" customHeight="1">
      <c r="B10" s="12" t="s">
        <v>14</v>
      </c>
      <c r="C10" s="61">
        <f t="shared" si="0"/>
        <v>314</v>
      </c>
      <c r="D10" s="62">
        <f t="shared" si="1"/>
        <v>0.96463022508037</v>
      </c>
      <c r="E10" s="63">
        <f t="shared" si="2"/>
        <v>129</v>
      </c>
      <c r="F10" s="62">
        <f t="shared" si="3"/>
        <v>-18.35443037974683</v>
      </c>
      <c r="G10" s="63">
        <f t="shared" si="4"/>
        <v>142</v>
      </c>
      <c r="H10" s="62">
        <f t="shared" si="5"/>
        <v>20.338983050847446</v>
      </c>
      <c r="I10" s="63">
        <f t="shared" si="6"/>
        <v>0</v>
      </c>
      <c r="J10" s="62" t="str">
        <f t="shared" si="7"/>
        <v>0.0</v>
      </c>
      <c r="K10" s="63">
        <f t="shared" si="8"/>
        <v>43</v>
      </c>
      <c r="L10" s="62">
        <f t="shared" si="9"/>
        <v>22.85714285714286</v>
      </c>
      <c r="M10" s="63">
        <f t="shared" si="10"/>
        <v>0</v>
      </c>
      <c r="N10" s="62" t="str">
        <f t="shared" si="11"/>
        <v>0.0</v>
      </c>
      <c r="O10" s="63">
        <f t="shared" si="12"/>
        <v>43</v>
      </c>
      <c r="P10" s="64">
        <f t="shared" si="13"/>
        <v>22.85714285714286</v>
      </c>
      <c r="S10" s="65" t="s">
        <v>142</v>
      </c>
      <c r="T10" s="65" t="s">
        <v>105</v>
      </c>
      <c r="U10" s="65" t="s">
        <v>98</v>
      </c>
      <c r="V10" s="67">
        <v>314</v>
      </c>
      <c r="W10" s="67">
        <v>129</v>
      </c>
      <c r="X10" s="67">
        <v>142</v>
      </c>
      <c r="Y10" s="67">
        <v>0</v>
      </c>
      <c r="Z10" s="67">
        <v>43</v>
      </c>
      <c r="AA10" s="67">
        <v>0</v>
      </c>
      <c r="AB10" s="67">
        <v>43</v>
      </c>
    </row>
    <row r="11" spans="2:28" ht="15.75" customHeight="1">
      <c r="B11" s="12" t="s">
        <v>15</v>
      </c>
      <c r="C11" s="61">
        <f t="shared" si="0"/>
        <v>388</v>
      </c>
      <c r="D11" s="62">
        <f t="shared" si="1"/>
        <v>-22.70916334661355</v>
      </c>
      <c r="E11" s="63">
        <f t="shared" si="2"/>
        <v>183</v>
      </c>
      <c r="F11" s="62">
        <f t="shared" si="3"/>
        <v>-37.755102040816325</v>
      </c>
      <c r="G11" s="63">
        <f t="shared" si="4"/>
        <v>180</v>
      </c>
      <c r="H11" s="62">
        <f t="shared" si="5"/>
        <v>19.20529801324504</v>
      </c>
      <c r="I11" s="63">
        <f t="shared" si="6"/>
        <v>0</v>
      </c>
      <c r="J11" s="62" t="str">
        <f t="shared" si="7"/>
        <v>  -100.0</v>
      </c>
      <c r="K11" s="63">
        <f t="shared" si="8"/>
        <v>25</v>
      </c>
      <c r="L11" s="62">
        <f t="shared" si="9"/>
        <v>-52.83018867924528</v>
      </c>
      <c r="M11" s="63">
        <f t="shared" si="10"/>
        <v>0</v>
      </c>
      <c r="N11" s="62" t="str">
        <f t="shared" si="11"/>
        <v>0.0</v>
      </c>
      <c r="O11" s="63">
        <f t="shared" si="12"/>
        <v>25</v>
      </c>
      <c r="P11" s="64">
        <f t="shared" si="13"/>
        <v>-52.83018867924528</v>
      </c>
      <c r="S11" s="65" t="s">
        <v>142</v>
      </c>
      <c r="T11" s="65" t="s">
        <v>105</v>
      </c>
      <c r="U11" s="65" t="s">
        <v>99</v>
      </c>
      <c r="V11" s="67">
        <v>388</v>
      </c>
      <c r="W11" s="67">
        <v>183</v>
      </c>
      <c r="X11" s="67">
        <v>180</v>
      </c>
      <c r="Y11" s="67">
        <v>0</v>
      </c>
      <c r="Z11" s="67">
        <v>25</v>
      </c>
      <c r="AA11" s="67">
        <v>0</v>
      </c>
      <c r="AB11" s="67">
        <v>25</v>
      </c>
    </row>
    <row r="12" spans="2:28" ht="15.75" customHeight="1">
      <c r="B12" s="12" t="s">
        <v>16</v>
      </c>
      <c r="C12" s="61">
        <f t="shared" si="0"/>
        <v>1448</v>
      </c>
      <c r="D12" s="62">
        <f t="shared" si="1"/>
        <v>1.1173184357541999</v>
      </c>
      <c r="E12" s="63">
        <f t="shared" si="2"/>
        <v>680</v>
      </c>
      <c r="F12" s="62">
        <f t="shared" si="3"/>
        <v>-10.408432147562579</v>
      </c>
      <c r="G12" s="63">
        <f t="shared" si="4"/>
        <v>670</v>
      </c>
      <c r="H12" s="62">
        <f t="shared" si="5"/>
        <v>11.853088480801333</v>
      </c>
      <c r="I12" s="63">
        <f t="shared" si="6"/>
        <v>12</v>
      </c>
      <c r="J12" s="62">
        <f t="shared" si="7"/>
        <v>200</v>
      </c>
      <c r="K12" s="63">
        <f t="shared" si="8"/>
        <v>86</v>
      </c>
      <c r="L12" s="62">
        <f t="shared" si="9"/>
        <v>22.85714285714286</v>
      </c>
      <c r="M12" s="63">
        <f t="shared" si="10"/>
        <v>0</v>
      </c>
      <c r="N12" s="62" t="str">
        <f t="shared" si="11"/>
        <v>0.0</v>
      </c>
      <c r="O12" s="63">
        <f t="shared" si="12"/>
        <v>86</v>
      </c>
      <c r="P12" s="64">
        <f t="shared" si="13"/>
        <v>22.85714285714286</v>
      </c>
      <c r="S12" s="65" t="s">
        <v>142</v>
      </c>
      <c r="T12" s="65" t="s">
        <v>105</v>
      </c>
      <c r="U12" s="65" t="s">
        <v>100</v>
      </c>
      <c r="V12" s="67">
        <v>1448</v>
      </c>
      <c r="W12" s="67">
        <v>680</v>
      </c>
      <c r="X12" s="67">
        <v>670</v>
      </c>
      <c r="Y12" s="67">
        <v>12</v>
      </c>
      <c r="Z12" s="67">
        <v>86</v>
      </c>
      <c r="AA12" s="67">
        <v>0</v>
      </c>
      <c r="AB12" s="67">
        <v>86</v>
      </c>
    </row>
    <row r="13" spans="2:28" ht="15.75" customHeight="1">
      <c r="B13" s="12" t="s">
        <v>17</v>
      </c>
      <c r="C13" s="61">
        <f t="shared" si="0"/>
        <v>2117</v>
      </c>
      <c r="D13" s="62">
        <f t="shared" si="1"/>
        <v>-3.728967712596628</v>
      </c>
      <c r="E13" s="63">
        <f t="shared" si="2"/>
        <v>791</v>
      </c>
      <c r="F13" s="62">
        <f t="shared" si="3"/>
        <v>-26.691380908248377</v>
      </c>
      <c r="G13" s="63">
        <f t="shared" si="4"/>
        <v>727</v>
      </c>
      <c r="H13" s="62">
        <f t="shared" si="5"/>
        <v>-19.668508287292823</v>
      </c>
      <c r="I13" s="63">
        <f t="shared" si="6"/>
        <v>6</v>
      </c>
      <c r="J13" s="62">
        <f t="shared" si="7"/>
        <v>-68.42105263157895</v>
      </c>
      <c r="K13" s="63">
        <f t="shared" si="8"/>
        <v>593</v>
      </c>
      <c r="L13" s="62">
        <f t="shared" si="9"/>
        <v>202.55102040816325</v>
      </c>
      <c r="M13" s="63">
        <f t="shared" si="10"/>
        <v>352</v>
      </c>
      <c r="N13" s="62">
        <f t="shared" si="11"/>
        <v>604</v>
      </c>
      <c r="O13" s="63">
        <f t="shared" si="12"/>
        <v>241</v>
      </c>
      <c r="P13" s="64">
        <f t="shared" si="13"/>
        <v>65.06849315068493</v>
      </c>
      <c r="S13" s="65" t="s">
        <v>142</v>
      </c>
      <c r="T13" s="65" t="s">
        <v>105</v>
      </c>
      <c r="U13" s="65" t="s">
        <v>101</v>
      </c>
      <c r="V13" s="67">
        <v>2117</v>
      </c>
      <c r="W13" s="67">
        <v>791</v>
      </c>
      <c r="X13" s="67">
        <v>727</v>
      </c>
      <c r="Y13" s="67">
        <v>6</v>
      </c>
      <c r="Z13" s="67">
        <v>593</v>
      </c>
      <c r="AA13" s="67">
        <v>352</v>
      </c>
      <c r="AB13" s="67">
        <v>241</v>
      </c>
    </row>
    <row r="14" spans="2:28" ht="15.75" customHeight="1">
      <c r="B14" s="12" t="s">
        <v>18</v>
      </c>
      <c r="C14" s="61">
        <f t="shared" si="0"/>
        <v>1062</v>
      </c>
      <c r="D14" s="62">
        <f t="shared" si="1"/>
        <v>-16.77115987460816</v>
      </c>
      <c r="E14" s="63">
        <f t="shared" si="2"/>
        <v>539</v>
      </c>
      <c r="F14" s="62">
        <f t="shared" si="3"/>
        <v>-25.75757575757575</v>
      </c>
      <c r="G14" s="63">
        <f t="shared" si="4"/>
        <v>342</v>
      </c>
      <c r="H14" s="62">
        <f t="shared" si="5"/>
        <v>-5.26315789473685</v>
      </c>
      <c r="I14" s="63">
        <f t="shared" si="6"/>
        <v>1</v>
      </c>
      <c r="J14" s="62">
        <f t="shared" si="7"/>
        <v>-85.71428571428572</v>
      </c>
      <c r="K14" s="63">
        <f t="shared" si="8"/>
        <v>180</v>
      </c>
      <c r="L14" s="62">
        <f t="shared" si="9"/>
        <v>-1.098901098901095</v>
      </c>
      <c r="M14" s="63">
        <f t="shared" si="10"/>
        <v>0</v>
      </c>
      <c r="N14" s="62" t="str">
        <f t="shared" si="11"/>
        <v>0.0</v>
      </c>
      <c r="O14" s="63">
        <f t="shared" si="12"/>
        <v>180</v>
      </c>
      <c r="P14" s="64">
        <f t="shared" si="13"/>
        <v>-1.098901098901095</v>
      </c>
      <c r="S14" s="65" t="s">
        <v>142</v>
      </c>
      <c r="T14" s="65" t="s">
        <v>105</v>
      </c>
      <c r="U14" s="65" t="s">
        <v>102</v>
      </c>
      <c r="V14" s="67">
        <v>1062</v>
      </c>
      <c r="W14" s="67">
        <v>539</v>
      </c>
      <c r="X14" s="67">
        <v>342</v>
      </c>
      <c r="Y14" s="67">
        <v>1</v>
      </c>
      <c r="Z14" s="67">
        <v>180</v>
      </c>
      <c r="AA14" s="67">
        <v>0</v>
      </c>
      <c r="AB14" s="67">
        <v>180</v>
      </c>
    </row>
    <row r="15" spans="2:28" ht="15.75" customHeight="1">
      <c r="B15" s="12" t="s">
        <v>19</v>
      </c>
      <c r="C15" s="61">
        <f t="shared" si="0"/>
        <v>1130</v>
      </c>
      <c r="D15" s="62">
        <f t="shared" si="1"/>
        <v>-13.74045801526718</v>
      </c>
      <c r="E15" s="63">
        <f t="shared" si="2"/>
        <v>566</v>
      </c>
      <c r="F15" s="62">
        <f t="shared" si="3"/>
        <v>-23.61673414304994</v>
      </c>
      <c r="G15" s="63">
        <f t="shared" si="4"/>
        <v>350</v>
      </c>
      <c r="H15" s="62">
        <f t="shared" si="5"/>
        <v>-16.46778042959427</v>
      </c>
      <c r="I15" s="63">
        <f t="shared" si="6"/>
        <v>2</v>
      </c>
      <c r="J15" s="62">
        <f t="shared" si="7"/>
        <v>100</v>
      </c>
      <c r="K15" s="63">
        <f t="shared" si="8"/>
        <v>212</v>
      </c>
      <c r="L15" s="62">
        <f t="shared" si="9"/>
        <v>42.281879194630875</v>
      </c>
      <c r="M15" s="63">
        <f t="shared" si="10"/>
        <v>0</v>
      </c>
      <c r="N15" s="62" t="str">
        <f t="shared" si="11"/>
        <v>0.0</v>
      </c>
      <c r="O15" s="63">
        <f t="shared" si="12"/>
        <v>212</v>
      </c>
      <c r="P15" s="64">
        <f t="shared" si="13"/>
        <v>45.20547945205479</v>
      </c>
      <c r="S15" s="65" t="s">
        <v>142</v>
      </c>
      <c r="T15" s="65" t="s">
        <v>105</v>
      </c>
      <c r="U15" s="65" t="s">
        <v>103</v>
      </c>
      <c r="V15" s="67">
        <v>1130</v>
      </c>
      <c r="W15" s="67">
        <v>566</v>
      </c>
      <c r="X15" s="67">
        <v>350</v>
      </c>
      <c r="Y15" s="67">
        <v>2</v>
      </c>
      <c r="Z15" s="67">
        <v>212</v>
      </c>
      <c r="AA15" s="67">
        <v>0</v>
      </c>
      <c r="AB15" s="67">
        <v>212</v>
      </c>
    </row>
    <row r="16" spans="2:28" ht="15.75" customHeight="1">
      <c r="B16" s="12" t="s">
        <v>20</v>
      </c>
      <c r="C16" s="61">
        <f t="shared" si="0"/>
        <v>5237</v>
      </c>
      <c r="D16" s="62">
        <f t="shared" si="1"/>
        <v>-9.582182320441987</v>
      </c>
      <c r="E16" s="63">
        <f t="shared" si="2"/>
        <v>1373</v>
      </c>
      <c r="F16" s="62">
        <f t="shared" si="3"/>
        <v>-26.85135855087907</v>
      </c>
      <c r="G16" s="63">
        <f t="shared" si="4"/>
        <v>2011</v>
      </c>
      <c r="H16" s="62">
        <f t="shared" si="5"/>
        <v>-18.615944961554035</v>
      </c>
      <c r="I16" s="63">
        <f t="shared" si="6"/>
        <v>5</v>
      </c>
      <c r="J16" s="62">
        <f t="shared" si="7"/>
        <v>66.66666666666669</v>
      </c>
      <c r="K16" s="63">
        <f t="shared" si="8"/>
        <v>1848</v>
      </c>
      <c r="L16" s="62">
        <f t="shared" si="9"/>
        <v>28.244274809160288</v>
      </c>
      <c r="M16" s="63">
        <f t="shared" si="10"/>
        <v>679</v>
      </c>
      <c r="N16" s="62">
        <f t="shared" si="11"/>
        <v>217.28971962616822</v>
      </c>
      <c r="O16" s="63">
        <f t="shared" si="12"/>
        <v>1148</v>
      </c>
      <c r="P16" s="64">
        <f t="shared" si="13"/>
        <v>-5.669679539852098</v>
      </c>
      <c r="S16" s="65" t="s">
        <v>142</v>
      </c>
      <c r="T16" s="65" t="s">
        <v>105</v>
      </c>
      <c r="U16" s="65" t="s">
        <v>104</v>
      </c>
      <c r="V16" s="67">
        <v>5237</v>
      </c>
      <c r="W16" s="67">
        <v>1373</v>
      </c>
      <c r="X16" s="67">
        <v>2011</v>
      </c>
      <c r="Y16" s="67">
        <v>5</v>
      </c>
      <c r="Z16" s="67">
        <v>1848</v>
      </c>
      <c r="AA16" s="67">
        <v>679</v>
      </c>
      <c r="AB16" s="67">
        <v>1148</v>
      </c>
    </row>
    <row r="17" spans="2:28" ht="15.75" customHeight="1">
      <c r="B17" s="12" t="s">
        <v>21</v>
      </c>
      <c r="C17" s="61">
        <f t="shared" si="0"/>
        <v>3410</v>
      </c>
      <c r="D17" s="62">
        <f t="shared" si="1"/>
        <v>7.300188797986152</v>
      </c>
      <c r="E17" s="63">
        <f t="shared" si="2"/>
        <v>1000</v>
      </c>
      <c r="F17" s="62">
        <f t="shared" si="3"/>
        <v>-13.569576490924803</v>
      </c>
      <c r="G17" s="63">
        <f t="shared" si="4"/>
        <v>1210</v>
      </c>
      <c r="H17" s="62">
        <f t="shared" si="5"/>
        <v>32.530120481927725</v>
      </c>
      <c r="I17" s="63">
        <f t="shared" si="6"/>
        <v>1</v>
      </c>
      <c r="J17" s="62">
        <f t="shared" si="7"/>
        <v>-50</v>
      </c>
      <c r="K17" s="63">
        <f t="shared" si="8"/>
        <v>1199</v>
      </c>
      <c r="L17" s="62">
        <f t="shared" si="9"/>
        <v>8.40867992766728</v>
      </c>
      <c r="M17" s="63">
        <f t="shared" si="10"/>
        <v>423</v>
      </c>
      <c r="N17" s="62">
        <f t="shared" si="11"/>
        <v>10.73298429319371</v>
      </c>
      <c r="O17" s="63">
        <f t="shared" si="12"/>
        <v>754</v>
      </c>
      <c r="P17" s="64">
        <f t="shared" si="13"/>
        <v>6.1971830985915375</v>
      </c>
      <c r="S17" s="65" t="s">
        <v>142</v>
      </c>
      <c r="T17" s="65" t="s">
        <v>105</v>
      </c>
      <c r="U17" s="65" t="s">
        <v>105</v>
      </c>
      <c r="V17" s="67">
        <v>3410</v>
      </c>
      <c r="W17" s="67">
        <v>1000</v>
      </c>
      <c r="X17" s="67">
        <v>1210</v>
      </c>
      <c r="Y17" s="67">
        <v>1</v>
      </c>
      <c r="Z17" s="67">
        <v>1199</v>
      </c>
      <c r="AA17" s="67">
        <v>423</v>
      </c>
      <c r="AB17" s="67">
        <v>754</v>
      </c>
    </row>
    <row r="18" spans="2:28" ht="15.75" customHeight="1">
      <c r="B18" s="12" t="s">
        <v>22</v>
      </c>
      <c r="C18" s="61">
        <f t="shared" si="0"/>
        <v>11404</v>
      </c>
      <c r="D18" s="62">
        <f t="shared" si="1"/>
        <v>-12.946564885496187</v>
      </c>
      <c r="E18" s="63">
        <f t="shared" si="2"/>
        <v>1498</v>
      </c>
      <c r="F18" s="62">
        <f t="shared" si="3"/>
        <v>-21.93850964043773</v>
      </c>
      <c r="G18" s="63">
        <f t="shared" si="4"/>
        <v>5090</v>
      </c>
      <c r="H18" s="62">
        <f t="shared" si="5"/>
        <v>-15.672630881378396</v>
      </c>
      <c r="I18" s="63">
        <f t="shared" si="6"/>
        <v>41</v>
      </c>
      <c r="J18" s="62">
        <f t="shared" si="7"/>
        <v>141.17647058823528</v>
      </c>
      <c r="K18" s="63">
        <f t="shared" si="8"/>
        <v>4775</v>
      </c>
      <c r="L18" s="62">
        <f t="shared" si="9"/>
        <v>-6.883775351014037</v>
      </c>
      <c r="M18" s="63">
        <f t="shared" si="10"/>
        <v>3029</v>
      </c>
      <c r="N18" s="62">
        <f t="shared" si="11"/>
        <v>-4.115226337448561</v>
      </c>
      <c r="O18" s="63">
        <f t="shared" si="12"/>
        <v>1704</v>
      </c>
      <c r="P18" s="64">
        <f t="shared" si="13"/>
        <v>-11.572392319667884</v>
      </c>
      <c r="S18" s="65" t="s">
        <v>142</v>
      </c>
      <c r="T18" s="65" t="s">
        <v>105</v>
      </c>
      <c r="U18" s="65" t="s">
        <v>106</v>
      </c>
      <c r="V18" s="67">
        <v>11404</v>
      </c>
      <c r="W18" s="67">
        <v>1498</v>
      </c>
      <c r="X18" s="67">
        <v>5090</v>
      </c>
      <c r="Y18" s="67">
        <v>41</v>
      </c>
      <c r="Z18" s="67">
        <v>4775</v>
      </c>
      <c r="AA18" s="67">
        <v>3029</v>
      </c>
      <c r="AB18" s="67">
        <v>1704</v>
      </c>
    </row>
    <row r="19" spans="2:28" ht="15.75" customHeight="1">
      <c r="B19" s="12" t="s">
        <v>23</v>
      </c>
      <c r="C19" s="61">
        <f t="shared" si="0"/>
        <v>6178</v>
      </c>
      <c r="D19" s="62">
        <f t="shared" si="1"/>
        <v>-14.063152037835579</v>
      </c>
      <c r="E19" s="63">
        <f t="shared" si="2"/>
        <v>1317</v>
      </c>
      <c r="F19" s="62">
        <f t="shared" si="3"/>
        <v>-26.995565410199546</v>
      </c>
      <c r="G19" s="63">
        <f t="shared" si="4"/>
        <v>2552</v>
      </c>
      <c r="H19" s="62">
        <f t="shared" si="5"/>
        <v>-1.1235955056179847</v>
      </c>
      <c r="I19" s="63">
        <f t="shared" si="6"/>
        <v>0</v>
      </c>
      <c r="J19" s="62" t="str">
        <f t="shared" si="7"/>
        <v>0.0</v>
      </c>
      <c r="K19" s="63">
        <f t="shared" si="8"/>
        <v>2309</v>
      </c>
      <c r="L19" s="62">
        <f t="shared" si="9"/>
        <v>-17.65335235378032</v>
      </c>
      <c r="M19" s="63">
        <f t="shared" si="10"/>
        <v>956</v>
      </c>
      <c r="N19" s="62">
        <f t="shared" si="11"/>
        <v>-15.323294951284325</v>
      </c>
      <c r="O19" s="63">
        <f t="shared" si="12"/>
        <v>1313</v>
      </c>
      <c r="P19" s="64">
        <f t="shared" si="13"/>
        <v>-18.548387096774192</v>
      </c>
      <c r="S19" s="65" t="s">
        <v>142</v>
      </c>
      <c r="T19" s="65" t="s">
        <v>105</v>
      </c>
      <c r="U19" s="65" t="s">
        <v>107</v>
      </c>
      <c r="V19" s="67">
        <v>6178</v>
      </c>
      <c r="W19" s="67">
        <v>1317</v>
      </c>
      <c r="X19" s="67">
        <v>2552</v>
      </c>
      <c r="Y19" s="67">
        <v>0</v>
      </c>
      <c r="Z19" s="67">
        <v>2309</v>
      </c>
      <c r="AA19" s="67">
        <v>956</v>
      </c>
      <c r="AB19" s="67">
        <v>1313</v>
      </c>
    </row>
    <row r="20" spans="2:28" ht="15.75" customHeight="1">
      <c r="B20" s="12" t="s">
        <v>24</v>
      </c>
      <c r="C20" s="61">
        <f t="shared" si="0"/>
        <v>1060</v>
      </c>
      <c r="D20" s="62">
        <f t="shared" si="1"/>
        <v>9.958506224066397</v>
      </c>
      <c r="E20" s="63">
        <f t="shared" si="2"/>
        <v>495</v>
      </c>
      <c r="F20" s="62">
        <f t="shared" si="3"/>
        <v>-13.612565445026178</v>
      </c>
      <c r="G20" s="63">
        <f t="shared" si="4"/>
        <v>478</v>
      </c>
      <c r="H20" s="62">
        <f t="shared" si="5"/>
        <v>38.55072463768116</v>
      </c>
      <c r="I20" s="63">
        <f t="shared" si="6"/>
        <v>1</v>
      </c>
      <c r="J20" s="62">
        <f t="shared" si="7"/>
        <v>0</v>
      </c>
      <c r="K20" s="63">
        <f t="shared" si="8"/>
        <v>86</v>
      </c>
      <c r="L20" s="62">
        <f t="shared" si="9"/>
        <v>91.11111111111111</v>
      </c>
      <c r="M20" s="63">
        <f t="shared" si="10"/>
        <v>0</v>
      </c>
      <c r="N20" s="62" t="str">
        <f t="shared" si="11"/>
        <v>0.0</v>
      </c>
      <c r="O20" s="63">
        <f t="shared" si="12"/>
        <v>86</v>
      </c>
      <c r="P20" s="64">
        <f t="shared" si="13"/>
        <v>91.11111111111111</v>
      </c>
      <c r="S20" s="65" t="s">
        <v>142</v>
      </c>
      <c r="T20" s="65" t="s">
        <v>105</v>
      </c>
      <c r="U20" s="65" t="s">
        <v>108</v>
      </c>
      <c r="V20" s="67">
        <v>1060</v>
      </c>
      <c r="W20" s="67">
        <v>495</v>
      </c>
      <c r="X20" s="67">
        <v>478</v>
      </c>
      <c r="Y20" s="67">
        <v>1</v>
      </c>
      <c r="Z20" s="67">
        <v>86</v>
      </c>
      <c r="AA20" s="67">
        <v>0</v>
      </c>
      <c r="AB20" s="67">
        <v>86</v>
      </c>
    </row>
    <row r="21" spans="2:28" ht="15.75" customHeight="1">
      <c r="B21" s="12" t="s">
        <v>25</v>
      </c>
      <c r="C21" s="61">
        <f t="shared" si="0"/>
        <v>524</v>
      </c>
      <c r="D21" s="62">
        <f t="shared" si="1"/>
        <v>-7.420494699646639</v>
      </c>
      <c r="E21" s="63">
        <f t="shared" si="2"/>
        <v>195</v>
      </c>
      <c r="F21" s="62">
        <f t="shared" si="3"/>
        <v>-39.0625</v>
      </c>
      <c r="G21" s="63">
        <f t="shared" si="4"/>
        <v>272</v>
      </c>
      <c r="H21" s="62">
        <f t="shared" si="5"/>
        <v>27.102803738317746</v>
      </c>
      <c r="I21" s="63">
        <f t="shared" si="6"/>
        <v>20</v>
      </c>
      <c r="J21" s="62">
        <f t="shared" si="7"/>
        <v>1900</v>
      </c>
      <c r="K21" s="63">
        <f t="shared" si="8"/>
        <v>37</v>
      </c>
      <c r="L21" s="62">
        <f t="shared" si="9"/>
        <v>19.354838709677423</v>
      </c>
      <c r="M21" s="63">
        <f t="shared" si="10"/>
        <v>0</v>
      </c>
      <c r="N21" s="62" t="str">
        <f t="shared" si="11"/>
        <v>0.0</v>
      </c>
      <c r="O21" s="63">
        <f t="shared" si="12"/>
        <v>37</v>
      </c>
      <c r="P21" s="64">
        <f t="shared" si="13"/>
        <v>19.354838709677423</v>
      </c>
      <c r="S21" s="65" t="s">
        <v>142</v>
      </c>
      <c r="T21" s="65" t="s">
        <v>105</v>
      </c>
      <c r="U21" s="65" t="s">
        <v>109</v>
      </c>
      <c r="V21" s="67">
        <v>524</v>
      </c>
      <c r="W21" s="67">
        <v>195</v>
      </c>
      <c r="X21" s="67">
        <v>272</v>
      </c>
      <c r="Y21" s="67">
        <v>20</v>
      </c>
      <c r="Z21" s="67">
        <v>37</v>
      </c>
      <c r="AA21" s="67">
        <v>0</v>
      </c>
      <c r="AB21" s="67">
        <v>37</v>
      </c>
    </row>
    <row r="22" spans="2:28" ht="15.75" customHeight="1">
      <c r="B22" s="12" t="s">
        <v>26</v>
      </c>
      <c r="C22" s="61">
        <f t="shared" si="0"/>
        <v>485</v>
      </c>
      <c r="D22" s="62">
        <f t="shared" si="1"/>
        <v>-28.57142857142857</v>
      </c>
      <c r="E22" s="63">
        <f t="shared" si="2"/>
        <v>215</v>
      </c>
      <c r="F22" s="62">
        <f t="shared" si="3"/>
        <v>-34.848484848484844</v>
      </c>
      <c r="G22" s="63">
        <f t="shared" si="4"/>
        <v>212</v>
      </c>
      <c r="H22" s="62">
        <f t="shared" si="5"/>
        <v>-30.491803278688522</v>
      </c>
      <c r="I22" s="63">
        <f t="shared" si="6"/>
        <v>10</v>
      </c>
      <c r="J22" s="62">
        <f t="shared" si="7"/>
        <v>900</v>
      </c>
      <c r="K22" s="63">
        <f t="shared" si="8"/>
        <v>48</v>
      </c>
      <c r="L22" s="62">
        <f t="shared" si="9"/>
        <v>11.627906976744185</v>
      </c>
      <c r="M22" s="63">
        <f t="shared" si="10"/>
        <v>0</v>
      </c>
      <c r="N22" s="62" t="str">
        <f t="shared" si="11"/>
        <v>0.0</v>
      </c>
      <c r="O22" s="63">
        <f t="shared" si="12"/>
        <v>48</v>
      </c>
      <c r="P22" s="64">
        <f t="shared" si="13"/>
        <v>11.627906976744185</v>
      </c>
      <c r="S22" s="65" t="s">
        <v>142</v>
      </c>
      <c r="T22" s="65" t="s">
        <v>105</v>
      </c>
      <c r="U22" s="65" t="s">
        <v>110</v>
      </c>
      <c r="V22" s="67">
        <v>485</v>
      </c>
      <c r="W22" s="67">
        <v>215</v>
      </c>
      <c r="X22" s="67">
        <v>212</v>
      </c>
      <c r="Y22" s="67">
        <v>10</v>
      </c>
      <c r="Z22" s="67">
        <v>48</v>
      </c>
      <c r="AA22" s="67">
        <v>0</v>
      </c>
      <c r="AB22" s="67">
        <v>48</v>
      </c>
    </row>
    <row r="23" spans="2:28" ht="15.75" customHeight="1">
      <c r="B23" s="12" t="s">
        <v>27</v>
      </c>
      <c r="C23" s="61">
        <f t="shared" si="0"/>
        <v>254</v>
      </c>
      <c r="D23" s="62">
        <f t="shared" si="1"/>
        <v>-15.333333333333329</v>
      </c>
      <c r="E23" s="63">
        <f t="shared" si="2"/>
        <v>135</v>
      </c>
      <c r="F23" s="62">
        <f t="shared" si="3"/>
        <v>-27.41935483870968</v>
      </c>
      <c r="G23" s="63">
        <f t="shared" si="4"/>
        <v>71</v>
      </c>
      <c r="H23" s="62">
        <f t="shared" si="5"/>
        <v>-6.578947368421055</v>
      </c>
      <c r="I23" s="63">
        <f t="shared" si="6"/>
        <v>15</v>
      </c>
      <c r="J23" s="62">
        <f t="shared" si="7"/>
        <v>1400</v>
      </c>
      <c r="K23" s="63">
        <f t="shared" si="8"/>
        <v>33</v>
      </c>
      <c r="L23" s="62">
        <f t="shared" si="9"/>
        <v>-10.810810810810807</v>
      </c>
      <c r="M23" s="63">
        <f t="shared" si="10"/>
        <v>0</v>
      </c>
      <c r="N23" s="62" t="str">
        <f t="shared" si="11"/>
        <v>0.0</v>
      </c>
      <c r="O23" s="63">
        <f t="shared" si="12"/>
        <v>33</v>
      </c>
      <c r="P23" s="64">
        <f t="shared" si="13"/>
        <v>-10.810810810810807</v>
      </c>
      <c r="S23" s="65" t="s">
        <v>142</v>
      </c>
      <c r="T23" s="65" t="s">
        <v>105</v>
      </c>
      <c r="U23" s="65" t="s">
        <v>111</v>
      </c>
      <c r="V23" s="67">
        <v>254</v>
      </c>
      <c r="W23" s="67">
        <v>135</v>
      </c>
      <c r="X23" s="67">
        <v>71</v>
      </c>
      <c r="Y23" s="67">
        <v>15</v>
      </c>
      <c r="Z23" s="67">
        <v>33</v>
      </c>
      <c r="AA23" s="67">
        <v>0</v>
      </c>
      <c r="AB23" s="67">
        <v>33</v>
      </c>
    </row>
    <row r="24" spans="2:28" ht="15.75" customHeight="1">
      <c r="B24" s="12" t="s">
        <v>28</v>
      </c>
      <c r="C24" s="61">
        <f t="shared" si="0"/>
        <v>573</v>
      </c>
      <c r="D24" s="62">
        <f t="shared" si="1"/>
        <v>42.892768079800504</v>
      </c>
      <c r="E24" s="63">
        <f t="shared" si="2"/>
        <v>285</v>
      </c>
      <c r="F24" s="62">
        <f t="shared" si="3"/>
        <v>-6.557377049180317</v>
      </c>
      <c r="G24" s="63">
        <f t="shared" si="4"/>
        <v>208</v>
      </c>
      <c r="H24" s="62">
        <f t="shared" si="5"/>
        <v>166.66666666666663</v>
      </c>
      <c r="I24" s="63">
        <f t="shared" si="6"/>
        <v>50</v>
      </c>
      <c r="J24" s="62" t="str">
        <f t="shared" si="7"/>
        <v>     -   </v>
      </c>
      <c r="K24" s="63">
        <f t="shared" si="8"/>
        <v>30</v>
      </c>
      <c r="L24" s="62">
        <f t="shared" si="9"/>
        <v>66.66666666666669</v>
      </c>
      <c r="M24" s="63">
        <f t="shared" si="10"/>
        <v>0</v>
      </c>
      <c r="N24" s="62" t="str">
        <f t="shared" si="11"/>
        <v>0.0</v>
      </c>
      <c r="O24" s="63">
        <f t="shared" si="12"/>
        <v>30</v>
      </c>
      <c r="P24" s="64">
        <f t="shared" si="13"/>
        <v>66.66666666666669</v>
      </c>
      <c r="S24" s="65" t="s">
        <v>142</v>
      </c>
      <c r="T24" s="65" t="s">
        <v>105</v>
      </c>
      <c r="U24" s="65" t="s">
        <v>112</v>
      </c>
      <c r="V24" s="67">
        <v>573</v>
      </c>
      <c r="W24" s="67">
        <v>285</v>
      </c>
      <c r="X24" s="67">
        <v>208</v>
      </c>
      <c r="Y24" s="67">
        <v>50</v>
      </c>
      <c r="Z24" s="67">
        <v>30</v>
      </c>
      <c r="AA24" s="67">
        <v>0</v>
      </c>
      <c r="AB24" s="67">
        <v>30</v>
      </c>
    </row>
    <row r="25" spans="2:28" ht="15.75" customHeight="1">
      <c r="B25" s="12" t="s">
        <v>29</v>
      </c>
      <c r="C25" s="61">
        <f t="shared" si="0"/>
        <v>1036</v>
      </c>
      <c r="D25" s="62">
        <f t="shared" si="1"/>
        <v>-12.128922815945714</v>
      </c>
      <c r="E25" s="63">
        <f t="shared" si="2"/>
        <v>617</v>
      </c>
      <c r="F25" s="62">
        <f t="shared" si="3"/>
        <v>-23.827160493827165</v>
      </c>
      <c r="G25" s="63">
        <f t="shared" si="4"/>
        <v>238</v>
      </c>
      <c r="H25" s="62">
        <f t="shared" si="5"/>
        <v>6.72645739910314</v>
      </c>
      <c r="I25" s="63">
        <f t="shared" si="6"/>
        <v>94</v>
      </c>
      <c r="J25" s="62">
        <f t="shared" si="7"/>
        <v>1780</v>
      </c>
      <c r="K25" s="63">
        <f t="shared" si="8"/>
        <v>87</v>
      </c>
      <c r="L25" s="62">
        <f t="shared" si="9"/>
        <v>-38.297872340425535</v>
      </c>
      <c r="M25" s="63">
        <f t="shared" si="10"/>
        <v>0</v>
      </c>
      <c r="N25" s="62" t="str">
        <f t="shared" si="11"/>
        <v>  -100.0</v>
      </c>
      <c r="O25" s="63">
        <f t="shared" si="12"/>
        <v>87</v>
      </c>
      <c r="P25" s="64">
        <f t="shared" si="13"/>
        <v>0</v>
      </c>
      <c r="S25" s="65" t="s">
        <v>142</v>
      </c>
      <c r="T25" s="65" t="s">
        <v>105</v>
      </c>
      <c r="U25" s="65" t="s">
        <v>113</v>
      </c>
      <c r="V25" s="67">
        <v>1036</v>
      </c>
      <c r="W25" s="67">
        <v>617</v>
      </c>
      <c r="X25" s="67">
        <v>238</v>
      </c>
      <c r="Y25" s="67">
        <v>94</v>
      </c>
      <c r="Z25" s="67">
        <v>87</v>
      </c>
      <c r="AA25" s="67">
        <v>0</v>
      </c>
      <c r="AB25" s="67">
        <v>87</v>
      </c>
    </row>
    <row r="26" spans="2:28" ht="15.75" customHeight="1">
      <c r="B26" s="12" t="s">
        <v>30</v>
      </c>
      <c r="C26" s="61">
        <f t="shared" si="0"/>
        <v>933</v>
      </c>
      <c r="D26" s="62">
        <f t="shared" si="1"/>
        <v>-15.181818181818187</v>
      </c>
      <c r="E26" s="63">
        <f t="shared" si="2"/>
        <v>502</v>
      </c>
      <c r="F26" s="62">
        <f t="shared" si="3"/>
        <v>-21.684867394695786</v>
      </c>
      <c r="G26" s="63">
        <f t="shared" si="4"/>
        <v>284</v>
      </c>
      <c r="H26" s="62">
        <f t="shared" si="5"/>
        <v>-13.939393939393938</v>
      </c>
      <c r="I26" s="63">
        <f t="shared" si="6"/>
        <v>1</v>
      </c>
      <c r="J26" s="62">
        <f t="shared" si="7"/>
        <v>-85.71428571428572</v>
      </c>
      <c r="K26" s="63">
        <f t="shared" si="8"/>
        <v>146</v>
      </c>
      <c r="L26" s="62">
        <f t="shared" si="9"/>
        <v>19.67213114754098</v>
      </c>
      <c r="M26" s="63">
        <f t="shared" si="10"/>
        <v>0</v>
      </c>
      <c r="N26" s="62" t="str">
        <f t="shared" si="11"/>
        <v>0.0</v>
      </c>
      <c r="O26" s="63">
        <f t="shared" si="12"/>
        <v>146</v>
      </c>
      <c r="P26" s="64">
        <f t="shared" si="13"/>
        <v>19.67213114754098</v>
      </c>
      <c r="S26" s="65" t="s">
        <v>142</v>
      </c>
      <c r="T26" s="65" t="s">
        <v>105</v>
      </c>
      <c r="U26" s="65" t="s">
        <v>114</v>
      </c>
      <c r="V26" s="67">
        <v>933</v>
      </c>
      <c r="W26" s="67">
        <v>502</v>
      </c>
      <c r="X26" s="67">
        <v>284</v>
      </c>
      <c r="Y26" s="67">
        <v>1</v>
      </c>
      <c r="Z26" s="67">
        <v>146</v>
      </c>
      <c r="AA26" s="67">
        <v>0</v>
      </c>
      <c r="AB26" s="67">
        <v>146</v>
      </c>
    </row>
    <row r="27" spans="2:28" ht="15.75" customHeight="1">
      <c r="B27" s="12" t="s">
        <v>31</v>
      </c>
      <c r="C27" s="61">
        <f t="shared" si="0"/>
        <v>1871</v>
      </c>
      <c r="D27" s="62">
        <f t="shared" si="1"/>
        <v>-32.98710601719198</v>
      </c>
      <c r="E27" s="63">
        <f t="shared" si="2"/>
        <v>925</v>
      </c>
      <c r="F27" s="62">
        <f t="shared" si="3"/>
        <v>-39.73941368078175</v>
      </c>
      <c r="G27" s="63">
        <f t="shared" si="4"/>
        <v>639</v>
      </c>
      <c r="H27" s="62">
        <f t="shared" si="5"/>
        <v>-24.019024970273477</v>
      </c>
      <c r="I27" s="63">
        <f t="shared" si="6"/>
        <v>9</v>
      </c>
      <c r="J27" s="62">
        <f t="shared" si="7"/>
        <v>-18.181818181818173</v>
      </c>
      <c r="K27" s="63">
        <f t="shared" si="8"/>
        <v>298</v>
      </c>
      <c r="L27" s="62">
        <f t="shared" si="9"/>
        <v>-26.419753086419746</v>
      </c>
      <c r="M27" s="63">
        <f t="shared" si="10"/>
        <v>46</v>
      </c>
      <c r="N27" s="62">
        <f t="shared" si="11"/>
        <v>-77.33990147783251</v>
      </c>
      <c r="O27" s="63">
        <f t="shared" si="12"/>
        <v>252</v>
      </c>
      <c r="P27" s="64">
        <f t="shared" si="13"/>
        <v>24.752475247524757</v>
      </c>
      <c r="S27" s="65" t="s">
        <v>142</v>
      </c>
      <c r="T27" s="65" t="s">
        <v>105</v>
      </c>
      <c r="U27" s="65" t="s">
        <v>115</v>
      </c>
      <c r="V27" s="67">
        <v>1871</v>
      </c>
      <c r="W27" s="67">
        <v>925</v>
      </c>
      <c r="X27" s="67">
        <v>639</v>
      </c>
      <c r="Y27" s="67">
        <v>9</v>
      </c>
      <c r="Z27" s="67">
        <v>298</v>
      </c>
      <c r="AA27" s="67">
        <v>46</v>
      </c>
      <c r="AB27" s="67">
        <v>252</v>
      </c>
    </row>
    <row r="28" spans="2:28" ht="15.75" customHeight="1">
      <c r="B28" s="12" t="s">
        <v>32</v>
      </c>
      <c r="C28" s="61">
        <f t="shared" si="0"/>
        <v>4769</v>
      </c>
      <c r="D28" s="62">
        <f t="shared" si="1"/>
        <v>-9.231062047963462</v>
      </c>
      <c r="E28" s="63">
        <f t="shared" si="2"/>
        <v>1636</v>
      </c>
      <c r="F28" s="62">
        <f t="shared" si="3"/>
        <v>-19.2895905278737</v>
      </c>
      <c r="G28" s="63">
        <f t="shared" si="4"/>
        <v>2046</v>
      </c>
      <c r="H28" s="62">
        <f t="shared" si="5"/>
        <v>14.94382022471909</v>
      </c>
      <c r="I28" s="63">
        <f t="shared" si="6"/>
        <v>109</v>
      </c>
      <c r="J28" s="62">
        <f t="shared" si="7"/>
        <v>1716.6666666666667</v>
      </c>
      <c r="K28" s="63">
        <f t="shared" si="8"/>
        <v>978</v>
      </c>
      <c r="L28" s="62">
        <f t="shared" si="9"/>
        <v>-32.13046495489243</v>
      </c>
      <c r="M28" s="63">
        <f t="shared" si="10"/>
        <v>158</v>
      </c>
      <c r="N28" s="62">
        <f t="shared" si="11"/>
        <v>-68.7128712871287</v>
      </c>
      <c r="O28" s="63">
        <f t="shared" si="12"/>
        <v>820</v>
      </c>
      <c r="P28" s="64">
        <f t="shared" si="13"/>
        <v>-12.393162393162399</v>
      </c>
      <c r="S28" s="65" t="s">
        <v>142</v>
      </c>
      <c r="T28" s="65" t="s">
        <v>105</v>
      </c>
      <c r="U28" s="65" t="s">
        <v>116</v>
      </c>
      <c r="V28" s="67">
        <v>4769</v>
      </c>
      <c r="W28" s="67">
        <v>1636</v>
      </c>
      <c r="X28" s="67">
        <v>2046</v>
      </c>
      <c r="Y28" s="67">
        <v>109</v>
      </c>
      <c r="Z28" s="67">
        <v>978</v>
      </c>
      <c r="AA28" s="67">
        <v>158</v>
      </c>
      <c r="AB28" s="67">
        <v>820</v>
      </c>
    </row>
    <row r="29" spans="2:28" ht="15.75" customHeight="1">
      <c r="B29" s="12" t="s">
        <v>33</v>
      </c>
      <c r="C29" s="61">
        <f t="shared" si="0"/>
        <v>874</v>
      </c>
      <c r="D29" s="62">
        <f t="shared" si="1"/>
        <v>-14.980544747081709</v>
      </c>
      <c r="E29" s="63">
        <f t="shared" si="2"/>
        <v>434</v>
      </c>
      <c r="F29" s="62">
        <f t="shared" si="3"/>
        <v>-32.081377151799686</v>
      </c>
      <c r="G29" s="63">
        <f t="shared" si="4"/>
        <v>339</v>
      </c>
      <c r="H29" s="62">
        <f t="shared" si="5"/>
        <v>19.366197183098592</v>
      </c>
      <c r="I29" s="63">
        <f t="shared" si="6"/>
        <v>1</v>
      </c>
      <c r="J29" s="62">
        <f t="shared" si="7"/>
        <v>-66.66666666666667</v>
      </c>
      <c r="K29" s="63">
        <f t="shared" si="8"/>
        <v>100</v>
      </c>
      <c r="L29" s="62">
        <f t="shared" si="9"/>
        <v>-1.9607843137254974</v>
      </c>
      <c r="M29" s="63">
        <f t="shared" si="10"/>
        <v>0</v>
      </c>
      <c r="N29" s="62" t="str">
        <f t="shared" si="11"/>
        <v>0.0</v>
      </c>
      <c r="O29" s="63">
        <f t="shared" si="12"/>
        <v>100</v>
      </c>
      <c r="P29" s="64">
        <f t="shared" si="13"/>
        <v>-1.9607843137254974</v>
      </c>
      <c r="S29" s="65" t="s">
        <v>142</v>
      </c>
      <c r="T29" s="65" t="s">
        <v>105</v>
      </c>
      <c r="U29" s="65" t="s">
        <v>117</v>
      </c>
      <c r="V29" s="67">
        <v>874</v>
      </c>
      <c r="W29" s="67">
        <v>434</v>
      </c>
      <c r="X29" s="67">
        <v>339</v>
      </c>
      <c r="Y29" s="67">
        <v>1</v>
      </c>
      <c r="Z29" s="67">
        <v>100</v>
      </c>
      <c r="AA29" s="67">
        <v>0</v>
      </c>
      <c r="AB29" s="67">
        <v>100</v>
      </c>
    </row>
    <row r="30" spans="2:28" ht="15.75" customHeight="1">
      <c r="B30" s="12" t="s">
        <v>34</v>
      </c>
      <c r="C30" s="61">
        <f t="shared" si="0"/>
        <v>784</v>
      </c>
      <c r="D30" s="62">
        <f t="shared" si="1"/>
        <v>-32.062391681109176</v>
      </c>
      <c r="E30" s="63">
        <f t="shared" si="2"/>
        <v>404</v>
      </c>
      <c r="F30" s="62">
        <f t="shared" si="3"/>
        <v>-32.44147157190636</v>
      </c>
      <c r="G30" s="63">
        <f t="shared" si="4"/>
        <v>217</v>
      </c>
      <c r="H30" s="62">
        <f t="shared" si="5"/>
        <v>-42.13333333333333</v>
      </c>
      <c r="I30" s="63">
        <f t="shared" si="6"/>
        <v>1</v>
      </c>
      <c r="J30" s="62" t="str">
        <f t="shared" si="7"/>
        <v>     -   </v>
      </c>
      <c r="K30" s="63">
        <f t="shared" si="8"/>
        <v>162</v>
      </c>
      <c r="L30" s="62">
        <f t="shared" si="9"/>
        <v>-10.497237569060772</v>
      </c>
      <c r="M30" s="63">
        <f t="shared" si="10"/>
        <v>44</v>
      </c>
      <c r="N30" s="62" t="str">
        <f t="shared" si="11"/>
        <v>     -   </v>
      </c>
      <c r="O30" s="63">
        <f t="shared" si="12"/>
        <v>113</v>
      </c>
      <c r="P30" s="64">
        <f t="shared" si="13"/>
        <v>-37.569060773480665</v>
      </c>
      <c r="S30" s="65" t="s">
        <v>142</v>
      </c>
      <c r="T30" s="65" t="s">
        <v>105</v>
      </c>
      <c r="U30" s="65" t="s">
        <v>118</v>
      </c>
      <c r="V30" s="67">
        <v>784</v>
      </c>
      <c r="W30" s="67">
        <v>404</v>
      </c>
      <c r="X30" s="67">
        <v>217</v>
      </c>
      <c r="Y30" s="67">
        <v>1</v>
      </c>
      <c r="Z30" s="67">
        <v>162</v>
      </c>
      <c r="AA30" s="67">
        <v>44</v>
      </c>
      <c r="AB30" s="67">
        <v>113</v>
      </c>
    </row>
    <row r="31" spans="2:28" ht="15.75" customHeight="1">
      <c r="B31" s="12" t="s">
        <v>35</v>
      </c>
      <c r="C31" s="61">
        <f t="shared" si="0"/>
        <v>1556</v>
      </c>
      <c r="D31" s="62">
        <f t="shared" si="1"/>
        <v>-26.395458845789975</v>
      </c>
      <c r="E31" s="63">
        <f t="shared" si="2"/>
        <v>399</v>
      </c>
      <c r="F31" s="62">
        <f t="shared" si="3"/>
        <v>-27.58620689655173</v>
      </c>
      <c r="G31" s="63">
        <f t="shared" si="4"/>
        <v>648</v>
      </c>
      <c r="H31" s="62">
        <f t="shared" si="5"/>
        <v>12.3050259965338</v>
      </c>
      <c r="I31" s="63">
        <f t="shared" si="6"/>
        <v>1</v>
      </c>
      <c r="J31" s="62">
        <f t="shared" si="7"/>
        <v>-80</v>
      </c>
      <c r="K31" s="63">
        <f t="shared" si="8"/>
        <v>508</v>
      </c>
      <c r="L31" s="62">
        <f t="shared" si="9"/>
        <v>-48.216106014271155</v>
      </c>
      <c r="M31" s="63">
        <f t="shared" si="10"/>
        <v>217</v>
      </c>
      <c r="N31" s="62">
        <f t="shared" si="11"/>
        <v>-67.85185185185185</v>
      </c>
      <c r="O31" s="63">
        <f t="shared" si="12"/>
        <v>287</v>
      </c>
      <c r="P31" s="64">
        <f t="shared" si="13"/>
        <v>-6.209150326797385</v>
      </c>
      <c r="S31" s="65" t="s">
        <v>142</v>
      </c>
      <c r="T31" s="65" t="s">
        <v>105</v>
      </c>
      <c r="U31" s="65" t="s">
        <v>119</v>
      </c>
      <c r="V31" s="67">
        <v>1556</v>
      </c>
      <c r="W31" s="67">
        <v>399</v>
      </c>
      <c r="X31" s="67">
        <v>648</v>
      </c>
      <c r="Y31" s="67">
        <v>1</v>
      </c>
      <c r="Z31" s="67">
        <v>508</v>
      </c>
      <c r="AA31" s="67">
        <v>217</v>
      </c>
      <c r="AB31" s="67">
        <v>287</v>
      </c>
    </row>
    <row r="32" spans="2:28" ht="15.75" customHeight="1">
      <c r="B32" s="12" t="s">
        <v>36</v>
      </c>
      <c r="C32" s="61">
        <f t="shared" si="0"/>
        <v>5605</v>
      </c>
      <c r="D32" s="62">
        <f t="shared" si="1"/>
        <v>-6.552184061353785</v>
      </c>
      <c r="E32" s="63">
        <f t="shared" si="2"/>
        <v>870</v>
      </c>
      <c r="F32" s="62">
        <f t="shared" si="3"/>
        <v>-23.076923076923066</v>
      </c>
      <c r="G32" s="63">
        <f t="shared" si="4"/>
        <v>2849</v>
      </c>
      <c r="H32" s="62">
        <f t="shared" si="5"/>
        <v>3.8643820634342063</v>
      </c>
      <c r="I32" s="63">
        <f t="shared" si="6"/>
        <v>21</v>
      </c>
      <c r="J32" s="62">
        <f t="shared" si="7"/>
        <v>-27.58620689655173</v>
      </c>
      <c r="K32" s="63">
        <f t="shared" si="8"/>
        <v>1865</v>
      </c>
      <c r="L32" s="62">
        <f t="shared" si="9"/>
        <v>-10.978520286396176</v>
      </c>
      <c r="M32" s="63">
        <f t="shared" si="10"/>
        <v>897</v>
      </c>
      <c r="N32" s="62">
        <f t="shared" si="11"/>
        <v>4.181184668989559</v>
      </c>
      <c r="O32" s="63">
        <f t="shared" si="12"/>
        <v>968</v>
      </c>
      <c r="P32" s="64">
        <f t="shared" si="13"/>
        <v>-21.17263843648209</v>
      </c>
      <c r="S32" s="65" t="s">
        <v>142</v>
      </c>
      <c r="T32" s="65" t="s">
        <v>105</v>
      </c>
      <c r="U32" s="65" t="s">
        <v>120</v>
      </c>
      <c r="V32" s="67">
        <v>5605</v>
      </c>
      <c r="W32" s="67">
        <v>870</v>
      </c>
      <c r="X32" s="67">
        <v>2849</v>
      </c>
      <c r="Y32" s="67">
        <v>21</v>
      </c>
      <c r="Z32" s="67">
        <v>1865</v>
      </c>
      <c r="AA32" s="67">
        <v>897</v>
      </c>
      <c r="AB32" s="67">
        <v>968</v>
      </c>
    </row>
    <row r="33" spans="2:28" ht="15.75" customHeight="1">
      <c r="B33" s="12" t="s">
        <v>37</v>
      </c>
      <c r="C33" s="61">
        <f t="shared" si="0"/>
        <v>2765</v>
      </c>
      <c r="D33" s="62">
        <f t="shared" si="1"/>
        <v>-34.75696083058047</v>
      </c>
      <c r="E33" s="63">
        <f t="shared" si="2"/>
        <v>965</v>
      </c>
      <c r="F33" s="62">
        <f t="shared" si="3"/>
        <v>-18.771043771043765</v>
      </c>
      <c r="G33" s="63">
        <f t="shared" si="4"/>
        <v>871</v>
      </c>
      <c r="H33" s="62">
        <f t="shared" si="5"/>
        <v>-32.006245120999225</v>
      </c>
      <c r="I33" s="63">
        <f t="shared" si="6"/>
        <v>122</v>
      </c>
      <c r="J33" s="62">
        <f t="shared" si="7"/>
        <v>1642.8571428571427</v>
      </c>
      <c r="K33" s="63">
        <f t="shared" si="8"/>
        <v>807</v>
      </c>
      <c r="L33" s="62">
        <f t="shared" si="9"/>
        <v>-54.199772985244046</v>
      </c>
      <c r="M33" s="63">
        <f t="shared" si="10"/>
        <v>368</v>
      </c>
      <c r="N33" s="62">
        <f t="shared" si="11"/>
        <v>-67.05461056401074</v>
      </c>
      <c r="O33" s="63">
        <f t="shared" si="12"/>
        <v>439</v>
      </c>
      <c r="P33" s="64">
        <f t="shared" si="13"/>
        <v>-31.93798449612403</v>
      </c>
      <c r="S33" s="65" t="s">
        <v>142</v>
      </c>
      <c r="T33" s="65" t="s">
        <v>105</v>
      </c>
      <c r="U33" s="65" t="s">
        <v>121</v>
      </c>
      <c r="V33" s="67">
        <v>2765</v>
      </c>
      <c r="W33" s="67">
        <v>965</v>
      </c>
      <c r="X33" s="67">
        <v>871</v>
      </c>
      <c r="Y33" s="67">
        <v>122</v>
      </c>
      <c r="Z33" s="67">
        <v>807</v>
      </c>
      <c r="AA33" s="67">
        <v>368</v>
      </c>
      <c r="AB33" s="67">
        <v>439</v>
      </c>
    </row>
    <row r="34" spans="2:28" ht="15.75" customHeight="1">
      <c r="B34" s="12" t="s">
        <v>38</v>
      </c>
      <c r="C34" s="61">
        <f t="shared" si="0"/>
        <v>539</v>
      </c>
      <c r="D34" s="62">
        <f t="shared" si="1"/>
        <v>-22.10982658959537</v>
      </c>
      <c r="E34" s="63">
        <f t="shared" si="2"/>
        <v>209</v>
      </c>
      <c r="F34" s="62">
        <f t="shared" si="3"/>
        <v>-34.27672955974843</v>
      </c>
      <c r="G34" s="63">
        <f t="shared" si="4"/>
        <v>222</v>
      </c>
      <c r="H34" s="62">
        <f t="shared" si="5"/>
        <v>2.7777777777777715</v>
      </c>
      <c r="I34" s="63">
        <f t="shared" si="6"/>
        <v>0</v>
      </c>
      <c r="J34" s="62" t="str">
        <f t="shared" si="7"/>
        <v>0.0</v>
      </c>
      <c r="K34" s="63">
        <f t="shared" si="8"/>
        <v>108</v>
      </c>
      <c r="L34" s="62">
        <f t="shared" si="9"/>
        <v>-31.64556962025317</v>
      </c>
      <c r="M34" s="63">
        <f t="shared" si="10"/>
        <v>0</v>
      </c>
      <c r="N34" s="62" t="str">
        <f t="shared" si="11"/>
        <v>0.0</v>
      </c>
      <c r="O34" s="63">
        <f t="shared" si="12"/>
        <v>108</v>
      </c>
      <c r="P34" s="64">
        <f t="shared" si="13"/>
        <v>-31.64556962025317</v>
      </c>
      <c r="S34" s="65" t="s">
        <v>142</v>
      </c>
      <c r="T34" s="65" t="s">
        <v>105</v>
      </c>
      <c r="U34" s="65" t="s">
        <v>122</v>
      </c>
      <c r="V34" s="67">
        <v>539</v>
      </c>
      <c r="W34" s="67">
        <v>209</v>
      </c>
      <c r="X34" s="67">
        <v>222</v>
      </c>
      <c r="Y34" s="67">
        <v>0</v>
      </c>
      <c r="Z34" s="67">
        <v>108</v>
      </c>
      <c r="AA34" s="67">
        <v>0</v>
      </c>
      <c r="AB34" s="67">
        <v>108</v>
      </c>
    </row>
    <row r="35" spans="2:28" ht="15.75" customHeight="1">
      <c r="B35" s="12" t="s">
        <v>39</v>
      </c>
      <c r="C35" s="61">
        <f t="shared" si="0"/>
        <v>376</v>
      </c>
      <c r="D35" s="62">
        <f t="shared" si="1"/>
        <v>-30.49907578558225</v>
      </c>
      <c r="E35" s="63">
        <f t="shared" si="2"/>
        <v>246</v>
      </c>
      <c r="F35" s="62">
        <f t="shared" si="3"/>
        <v>-28.488372093023244</v>
      </c>
      <c r="G35" s="63">
        <f t="shared" si="4"/>
        <v>81</v>
      </c>
      <c r="H35" s="62">
        <f t="shared" si="5"/>
        <v>-45.270270270270274</v>
      </c>
      <c r="I35" s="63">
        <f t="shared" si="6"/>
        <v>1</v>
      </c>
      <c r="J35" s="62">
        <f t="shared" si="7"/>
        <v>-50</v>
      </c>
      <c r="K35" s="63">
        <f t="shared" si="8"/>
        <v>48</v>
      </c>
      <c r="L35" s="62">
        <f t="shared" si="9"/>
        <v>2.1276595744680833</v>
      </c>
      <c r="M35" s="63">
        <f t="shared" si="10"/>
        <v>0</v>
      </c>
      <c r="N35" s="62" t="str">
        <f t="shared" si="11"/>
        <v>0.0</v>
      </c>
      <c r="O35" s="63">
        <f t="shared" si="12"/>
        <v>48</v>
      </c>
      <c r="P35" s="64">
        <f t="shared" si="13"/>
        <v>2.1276595744680833</v>
      </c>
      <c r="S35" s="65" t="s">
        <v>142</v>
      </c>
      <c r="T35" s="65" t="s">
        <v>105</v>
      </c>
      <c r="U35" s="65" t="s">
        <v>123</v>
      </c>
      <c r="V35" s="67">
        <v>376</v>
      </c>
      <c r="W35" s="67">
        <v>246</v>
      </c>
      <c r="X35" s="67">
        <v>81</v>
      </c>
      <c r="Y35" s="67">
        <v>1</v>
      </c>
      <c r="Z35" s="67">
        <v>48</v>
      </c>
      <c r="AA35" s="67">
        <v>0</v>
      </c>
      <c r="AB35" s="67">
        <v>48</v>
      </c>
    </row>
    <row r="36" spans="2:28" ht="15.75" customHeight="1">
      <c r="B36" s="12" t="s">
        <v>40</v>
      </c>
      <c r="C36" s="61">
        <f t="shared" si="0"/>
        <v>254</v>
      </c>
      <c r="D36" s="62">
        <f t="shared" si="1"/>
        <v>7.172995780590725</v>
      </c>
      <c r="E36" s="63">
        <f t="shared" si="2"/>
        <v>126</v>
      </c>
      <c r="F36" s="62">
        <f t="shared" si="3"/>
        <v>-23.636363636363626</v>
      </c>
      <c r="G36" s="63">
        <f t="shared" si="4"/>
        <v>124</v>
      </c>
      <c r="H36" s="62">
        <f t="shared" si="5"/>
        <v>93.75</v>
      </c>
      <c r="I36" s="63">
        <f t="shared" si="6"/>
        <v>0</v>
      </c>
      <c r="J36" s="62" t="str">
        <f t="shared" si="7"/>
        <v>  -100.0</v>
      </c>
      <c r="K36" s="63">
        <f t="shared" si="8"/>
        <v>4</v>
      </c>
      <c r="L36" s="62">
        <f t="shared" si="9"/>
        <v>-33.33333333333334</v>
      </c>
      <c r="M36" s="63">
        <f t="shared" si="10"/>
        <v>0</v>
      </c>
      <c r="N36" s="62" t="str">
        <f t="shared" si="11"/>
        <v>0.0</v>
      </c>
      <c r="O36" s="63">
        <f t="shared" si="12"/>
        <v>4</v>
      </c>
      <c r="P36" s="64">
        <f t="shared" si="13"/>
        <v>-33.33333333333334</v>
      </c>
      <c r="S36" s="65" t="s">
        <v>142</v>
      </c>
      <c r="T36" s="65" t="s">
        <v>105</v>
      </c>
      <c r="U36" s="65" t="s">
        <v>124</v>
      </c>
      <c r="V36" s="67">
        <v>254</v>
      </c>
      <c r="W36" s="67">
        <v>126</v>
      </c>
      <c r="X36" s="67">
        <v>124</v>
      </c>
      <c r="Y36" s="67">
        <v>0</v>
      </c>
      <c r="Z36" s="67">
        <v>4</v>
      </c>
      <c r="AA36" s="67">
        <v>0</v>
      </c>
      <c r="AB36" s="67">
        <v>4</v>
      </c>
    </row>
    <row r="37" spans="2:28" ht="15.75" customHeight="1">
      <c r="B37" s="12" t="s">
        <v>41</v>
      </c>
      <c r="C37" s="61">
        <f t="shared" si="0"/>
        <v>353</v>
      </c>
      <c r="D37" s="62">
        <f t="shared" si="1"/>
        <v>-10.178117048346053</v>
      </c>
      <c r="E37" s="63">
        <f t="shared" si="2"/>
        <v>145</v>
      </c>
      <c r="F37" s="62">
        <f t="shared" si="3"/>
        <v>-28.57142857142857</v>
      </c>
      <c r="G37" s="63">
        <f t="shared" si="4"/>
        <v>188</v>
      </c>
      <c r="H37" s="62">
        <f t="shared" si="5"/>
        <v>59.32203389830508</v>
      </c>
      <c r="I37" s="63">
        <f t="shared" si="6"/>
        <v>1</v>
      </c>
      <c r="J37" s="62">
        <f t="shared" si="7"/>
        <v>-75</v>
      </c>
      <c r="K37" s="63">
        <f t="shared" si="8"/>
        <v>19</v>
      </c>
      <c r="L37" s="62">
        <f t="shared" si="9"/>
        <v>-72.05882352941177</v>
      </c>
      <c r="M37" s="63">
        <f t="shared" si="10"/>
        <v>0</v>
      </c>
      <c r="N37" s="62" t="str">
        <f t="shared" si="11"/>
        <v>  -100.0</v>
      </c>
      <c r="O37" s="63">
        <f t="shared" si="12"/>
        <v>19</v>
      </c>
      <c r="P37" s="64">
        <f t="shared" si="13"/>
        <v>216.66666666666663</v>
      </c>
      <c r="S37" s="65" t="s">
        <v>142</v>
      </c>
      <c r="T37" s="65" t="s">
        <v>105</v>
      </c>
      <c r="U37" s="65" t="s">
        <v>125</v>
      </c>
      <c r="V37" s="67">
        <v>353</v>
      </c>
      <c r="W37" s="67">
        <v>145</v>
      </c>
      <c r="X37" s="67">
        <v>188</v>
      </c>
      <c r="Y37" s="67">
        <v>1</v>
      </c>
      <c r="Z37" s="67">
        <v>19</v>
      </c>
      <c r="AA37" s="67">
        <v>0</v>
      </c>
      <c r="AB37" s="67">
        <v>19</v>
      </c>
    </row>
    <row r="38" spans="2:28" ht="15.75" customHeight="1">
      <c r="B38" s="12" t="s">
        <v>42</v>
      </c>
      <c r="C38" s="61">
        <f t="shared" si="0"/>
        <v>985</v>
      </c>
      <c r="D38" s="62">
        <f t="shared" si="1"/>
        <v>-28.674873280231722</v>
      </c>
      <c r="E38" s="63">
        <f t="shared" si="2"/>
        <v>477</v>
      </c>
      <c r="F38" s="62">
        <f t="shared" si="3"/>
        <v>-23.064516129032256</v>
      </c>
      <c r="G38" s="63">
        <f t="shared" si="4"/>
        <v>398</v>
      </c>
      <c r="H38" s="62">
        <f t="shared" si="5"/>
        <v>-35.17915309446255</v>
      </c>
      <c r="I38" s="63">
        <f t="shared" si="6"/>
        <v>15</v>
      </c>
      <c r="J38" s="62">
        <f t="shared" si="7"/>
        <v>1400</v>
      </c>
      <c r="K38" s="63">
        <f t="shared" si="8"/>
        <v>95</v>
      </c>
      <c r="L38" s="62">
        <f t="shared" si="9"/>
        <v>-34.93150684931507</v>
      </c>
      <c r="M38" s="63">
        <f t="shared" si="10"/>
        <v>43</v>
      </c>
      <c r="N38" s="62">
        <f t="shared" si="11"/>
        <v>-17.307692307692307</v>
      </c>
      <c r="O38" s="63">
        <f t="shared" si="12"/>
        <v>52</v>
      </c>
      <c r="P38" s="64">
        <f t="shared" si="13"/>
        <v>-44.680851063829785</v>
      </c>
      <c r="S38" s="65" t="s">
        <v>142</v>
      </c>
      <c r="T38" s="65" t="s">
        <v>105</v>
      </c>
      <c r="U38" s="65" t="s">
        <v>126</v>
      </c>
      <c r="V38" s="67">
        <v>985</v>
      </c>
      <c r="W38" s="67">
        <v>477</v>
      </c>
      <c r="X38" s="67">
        <v>398</v>
      </c>
      <c r="Y38" s="67">
        <v>15</v>
      </c>
      <c r="Z38" s="67">
        <v>95</v>
      </c>
      <c r="AA38" s="67">
        <v>43</v>
      </c>
      <c r="AB38" s="67">
        <v>52</v>
      </c>
    </row>
    <row r="39" spans="2:28" ht="15.75" customHeight="1">
      <c r="B39" s="12" t="s">
        <v>43</v>
      </c>
      <c r="C39" s="61">
        <f t="shared" si="0"/>
        <v>1360</v>
      </c>
      <c r="D39" s="62">
        <f t="shared" si="1"/>
        <v>-29.203539823008853</v>
      </c>
      <c r="E39" s="63">
        <f t="shared" si="2"/>
        <v>493</v>
      </c>
      <c r="F39" s="62">
        <f t="shared" si="3"/>
        <v>-16.29881154499151</v>
      </c>
      <c r="G39" s="63">
        <f t="shared" si="4"/>
        <v>502</v>
      </c>
      <c r="H39" s="62">
        <f t="shared" si="5"/>
        <v>-41.010575793184486</v>
      </c>
      <c r="I39" s="63">
        <f t="shared" si="6"/>
        <v>2</v>
      </c>
      <c r="J39" s="62" t="str">
        <f t="shared" si="7"/>
        <v>     -   </v>
      </c>
      <c r="K39" s="63">
        <f t="shared" si="8"/>
        <v>363</v>
      </c>
      <c r="L39" s="62">
        <f t="shared" si="9"/>
        <v>-24.532224532224532</v>
      </c>
      <c r="M39" s="63">
        <f t="shared" si="10"/>
        <v>117</v>
      </c>
      <c r="N39" s="62">
        <f t="shared" si="11"/>
        <v>-52.82258064516129</v>
      </c>
      <c r="O39" s="63">
        <f t="shared" si="12"/>
        <v>246</v>
      </c>
      <c r="P39" s="64">
        <f t="shared" si="13"/>
        <v>5.579399141630901</v>
      </c>
      <c r="S39" s="65" t="s">
        <v>142</v>
      </c>
      <c r="T39" s="65" t="s">
        <v>105</v>
      </c>
      <c r="U39" s="65" t="s">
        <v>127</v>
      </c>
      <c r="V39" s="67">
        <v>1360</v>
      </c>
      <c r="W39" s="67">
        <v>493</v>
      </c>
      <c r="X39" s="67">
        <v>502</v>
      </c>
      <c r="Y39" s="67">
        <v>2</v>
      </c>
      <c r="Z39" s="67">
        <v>363</v>
      </c>
      <c r="AA39" s="67">
        <v>117</v>
      </c>
      <c r="AB39" s="67">
        <v>246</v>
      </c>
    </row>
    <row r="40" spans="2:28" ht="15.75" customHeight="1">
      <c r="B40" s="12" t="s">
        <v>44</v>
      </c>
      <c r="C40" s="61">
        <f t="shared" si="0"/>
        <v>818</v>
      </c>
      <c r="D40" s="62">
        <f t="shared" si="1"/>
        <v>0.24509803921569073</v>
      </c>
      <c r="E40" s="63">
        <f t="shared" si="2"/>
        <v>300</v>
      </c>
      <c r="F40" s="62">
        <f t="shared" si="3"/>
        <v>-23.273657289002557</v>
      </c>
      <c r="G40" s="63">
        <f t="shared" si="4"/>
        <v>413</v>
      </c>
      <c r="H40" s="62">
        <f t="shared" si="5"/>
        <v>43.40277777777777</v>
      </c>
      <c r="I40" s="63">
        <f t="shared" si="6"/>
        <v>2</v>
      </c>
      <c r="J40" s="62">
        <f t="shared" si="7"/>
        <v>-33.33333333333334</v>
      </c>
      <c r="K40" s="63">
        <f t="shared" si="8"/>
        <v>103</v>
      </c>
      <c r="L40" s="62">
        <f t="shared" si="9"/>
        <v>-23.13432835820896</v>
      </c>
      <c r="M40" s="63">
        <f t="shared" si="10"/>
        <v>54</v>
      </c>
      <c r="N40" s="62">
        <f t="shared" si="11"/>
        <v>-38.63636363636363</v>
      </c>
      <c r="O40" s="63">
        <f t="shared" si="12"/>
        <v>49</v>
      </c>
      <c r="P40" s="64">
        <f t="shared" si="13"/>
        <v>6.521739130434796</v>
      </c>
      <c r="S40" s="65" t="s">
        <v>142</v>
      </c>
      <c r="T40" s="65" t="s">
        <v>105</v>
      </c>
      <c r="U40" s="65" t="s">
        <v>128</v>
      </c>
      <c r="V40" s="67">
        <v>818</v>
      </c>
      <c r="W40" s="67">
        <v>300</v>
      </c>
      <c r="X40" s="67">
        <v>413</v>
      </c>
      <c r="Y40" s="67">
        <v>2</v>
      </c>
      <c r="Z40" s="67">
        <v>103</v>
      </c>
      <c r="AA40" s="67">
        <v>54</v>
      </c>
      <c r="AB40" s="67">
        <v>49</v>
      </c>
    </row>
    <row r="41" spans="2:28" ht="15.75" customHeight="1">
      <c r="B41" s="12" t="s">
        <v>45</v>
      </c>
      <c r="C41" s="61">
        <f t="shared" si="0"/>
        <v>517</v>
      </c>
      <c r="D41" s="62">
        <f t="shared" si="1"/>
        <v>2.173913043478265</v>
      </c>
      <c r="E41" s="63">
        <f t="shared" si="2"/>
        <v>218</v>
      </c>
      <c r="F41" s="62">
        <f t="shared" si="3"/>
        <v>-12.799999999999997</v>
      </c>
      <c r="G41" s="63">
        <f t="shared" si="4"/>
        <v>285</v>
      </c>
      <c r="H41" s="62">
        <f t="shared" si="5"/>
        <v>15.384615384615373</v>
      </c>
      <c r="I41" s="63">
        <f t="shared" si="6"/>
        <v>0</v>
      </c>
      <c r="J41" s="62" t="str">
        <f t="shared" si="7"/>
        <v>0.0</v>
      </c>
      <c r="K41" s="63">
        <f t="shared" si="8"/>
        <v>14</v>
      </c>
      <c r="L41" s="62">
        <f t="shared" si="9"/>
        <v>55.55555555555557</v>
      </c>
      <c r="M41" s="63">
        <f t="shared" si="10"/>
        <v>0</v>
      </c>
      <c r="N41" s="62" t="str">
        <f t="shared" si="11"/>
        <v>0.0</v>
      </c>
      <c r="O41" s="63">
        <f t="shared" si="12"/>
        <v>14</v>
      </c>
      <c r="P41" s="64">
        <f t="shared" si="13"/>
        <v>55.55555555555557</v>
      </c>
      <c r="S41" s="65" t="s">
        <v>142</v>
      </c>
      <c r="T41" s="65" t="s">
        <v>105</v>
      </c>
      <c r="U41" s="65" t="s">
        <v>129</v>
      </c>
      <c r="V41" s="67">
        <v>517</v>
      </c>
      <c r="W41" s="67">
        <v>218</v>
      </c>
      <c r="X41" s="67">
        <v>285</v>
      </c>
      <c r="Y41" s="67">
        <v>0</v>
      </c>
      <c r="Z41" s="67">
        <v>14</v>
      </c>
      <c r="AA41" s="67">
        <v>0</v>
      </c>
      <c r="AB41" s="67">
        <v>14</v>
      </c>
    </row>
    <row r="42" spans="2:28" ht="15.75" customHeight="1">
      <c r="B42" s="12" t="s">
        <v>46</v>
      </c>
      <c r="C42" s="61">
        <f t="shared" si="0"/>
        <v>576</v>
      </c>
      <c r="D42" s="62">
        <f t="shared" si="1"/>
        <v>-5.418719211822662</v>
      </c>
      <c r="E42" s="63">
        <f t="shared" si="2"/>
        <v>245</v>
      </c>
      <c r="F42" s="62">
        <f t="shared" si="3"/>
        <v>-28.985507246376812</v>
      </c>
      <c r="G42" s="63">
        <f t="shared" si="4"/>
        <v>263</v>
      </c>
      <c r="H42" s="62">
        <f t="shared" si="5"/>
        <v>11.440677966101688</v>
      </c>
      <c r="I42" s="63">
        <f t="shared" si="6"/>
        <v>0</v>
      </c>
      <c r="J42" s="62" t="str">
        <f t="shared" si="7"/>
        <v>  -100.0</v>
      </c>
      <c r="K42" s="63">
        <f t="shared" si="8"/>
        <v>68</v>
      </c>
      <c r="L42" s="62">
        <f t="shared" si="9"/>
        <v>183.33333333333337</v>
      </c>
      <c r="M42" s="63">
        <f t="shared" si="10"/>
        <v>48</v>
      </c>
      <c r="N42" s="62" t="str">
        <f t="shared" si="11"/>
        <v>     -   </v>
      </c>
      <c r="O42" s="63">
        <f t="shared" si="12"/>
        <v>20</v>
      </c>
      <c r="P42" s="64">
        <f t="shared" si="13"/>
        <v>-16.666666666666657</v>
      </c>
      <c r="S42" s="65" t="s">
        <v>142</v>
      </c>
      <c r="T42" s="65" t="s">
        <v>105</v>
      </c>
      <c r="U42" s="65" t="s">
        <v>130</v>
      </c>
      <c r="V42" s="67">
        <v>576</v>
      </c>
      <c r="W42" s="67">
        <v>245</v>
      </c>
      <c r="X42" s="67">
        <v>263</v>
      </c>
      <c r="Y42" s="67">
        <v>0</v>
      </c>
      <c r="Z42" s="67">
        <v>68</v>
      </c>
      <c r="AA42" s="67">
        <v>48</v>
      </c>
      <c r="AB42" s="67">
        <v>20</v>
      </c>
    </row>
    <row r="43" spans="2:28" ht="15.75" customHeight="1">
      <c r="B43" s="12" t="s">
        <v>47</v>
      </c>
      <c r="C43" s="61">
        <f t="shared" si="0"/>
        <v>564</v>
      </c>
      <c r="D43" s="62">
        <f t="shared" si="1"/>
        <v>-24.295302013422813</v>
      </c>
      <c r="E43" s="63">
        <f t="shared" si="2"/>
        <v>306</v>
      </c>
      <c r="F43" s="62">
        <f t="shared" si="3"/>
        <v>-25.36585365853658</v>
      </c>
      <c r="G43" s="63">
        <f t="shared" si="4"/>
        <v>211</v>
      </c>
      <c r="H43" s="62">
        <f t="shared" si="5"/>
        <v>3.4313725490196134</v>
      </c>
      <c r="I43" s="63">
        <f t="shared" si="6"/>
        <v>0</v>
      </c>
      <c r="J43" s="62" t="str">
        <f t="shared" si="7"/>
        <v>0.0</v>
      </c>
      <c r="K43" s="63">
        <f t="shared" si="8"/>
        <v>47</v>
      </c>
      <c r="L43" s="62">
        <f t="shared" si="9"/>
        <v>-64.12213740458014</v>
      </c>
      <c r="M43" s="63">
        <f t="shared" si="10"/>
        <v>0</v>
      </c>
      <c r="N43" s="62" t="str">
        <f t="shared" si="11"/>
        <v>  -100.0</v>
      </c>
      <c r="O43" s="63">
        <f t="shared" si="12"/>
        <v>47</v>
      </c>
      <c r="P43" s="64">
        <f t="shared" si="13"/>
        <v>80.76923076923077</v>
      </c>
      <c r="S43" s="65" t="s">
        <v>142</v>
      </c>
      <c r="T43" s="65" t="s">
        <v>105</v>
      </c>
      <c r="U43" s="65" t="s">
        <v>131</v>
      </c>
      <c r="V43" s="67">
        <v>564</v>
      </c>
      <c r="W43" s="67">
        <v>306</v>
      </c>
      <c r="X43" s="67">
        <v>211</v>
      </c>
      <c r="Y43" s="67">
        <v>0</v>
      </c>
      <c r="Z43" s="67">
        <v>47</v>
      </c>
      <c r="AA43" s="67">
        <v>0</v>
      </c>
      <c r="AB43" s="67">
        <v>47</v>
      </c>
    </row>
    <row r="44" spans="2:28" ht="15.75" customHeight="1">
      <c r="B44" s="12" t="s">
        <v>48</v>
      </c>
      <c r="C44" s="61">
        <f t="shared" si="0"/>
        <v>187</v>
      </c>
      <c r="D44" s="62">
        <f t="shared" si="1"/>
        <v>-37.87375415282392</v>
      </c>
      <c r="E44" s="63">
        <f t="shared" si="2"/>
        <v>125</v>
      </c>
      <c r="F44" s="62">
        <f t="shared" si="3"/>
        <v>-35.233160621761655</v>
      </c>
      <c r="G44" s="63">
        <f t="shared" si="4"/>
        <v>38</v>
      </c>
      <c r="H44" s="62">
        <f t="shared" si="5"/>
        <v>-51.282051282051285</v>
      </c>
      <c r="I44" s="63">
        <f t="shared" si="6"/>
        <v>2</v>
      </c>
      <c r="J44" s="62" t="str">
        <f t="shared" si="7"/>
        <v>     -   </v>
      </c>
      <c r="K44" s="63">
        <f t="shared" si="8"/>
        <v>22</v>
      </c>
      <c r="L44" s="62">
        <f t="shared" si="9"/>
        <v>-26.66666666666667</v>
      </c>
      <c r="M44" s="63">
        <f t="shared" si="10"/>
        <v>0</v>
      </c>
      <c r="N44" s="62" t="str">
        <f t="shared" si="11"/>
        <v>0.0</v>
      </c>
      <c r="O44" s="63">
        <f t="shared" si="12"/>
        <v>22</v>
      </c>
      <c r="P44" s="64">
        <f t="shared" si="13"/>
        <v>-26.66666666666667</v>
      </c>
      <c r="S44" s="65" t="s">
        <v>142</v>
      </c>
      <c r="T44" s="65" t="s">
        <v>105</v>
      </c>
      <c r="U44" s="65" t="s">
        <v>132</v>
      </c>
      <c r="V44" s="67">
        <v>187</v>
      </c>
      <c r="W44" s="67">
        <v>125</v>
      </c>
      <c r="X44" s="67">
        <v>38</v>
      </c>
      <c r="Y44" s="67">
        <v>2</v>
      </c>
      <c r="Z44" s="67">
        <v>22</v>
      </c>
      <c r="AA44" s="67">
        <v>0</v>
      </c>
      <c r="AB44" s="67">
        <v>22</v>
      </c>
    </row>
    <row r="45" spans="2:28" ht="15.75" customHeight="1">
      <c r="B45" s="12" t="s">
        <v>49</v>
      </c>
      <c r="C45" s="61">
        <f t="shared" si="0"/>
        <v>3058</v>
      </c>
      <c r="D45" s="62">
        <f t="shared" si="1"/>
        <v>-10.243616084531851</v>
      </c>
      <c r="E45" s="63">
        <f t="shared" si="2"/>
        <v>824</v>
      </c>
      <c r="F45" s="62">
        <f t="shared" si="3"/>
        <v>-26.098654708520172</v>
      </c>
      <c r="G45" s="63">
        <f t="shared" si="4"/>
        <v>1433</v>
      </c>
      <c r="H45" s="62">
        <f t="shared" si="5"/>
        <v>-8.72611464968152</v>
      </c>
      <c r="I45" s="63">
        <f t="shared" si="6"/>
        <v>10</v>
      </c>
      <c r="J45" s="62">
        <f t="shared" si="7"/>
        <v>900</v>
      </c>
      <c r="K45" s="63">
        <f t="shared" si="8"/>
        <v>791</v>
      </c>
      <c r="L45" s="62">
        <f t="shared" si="9"/>
        <v>9.708737864077662</v>
      </c>
      <c r="M45" s="63">
        <f t="shared" si="10"/>
        <v>566</v>
      </c>
      <c r="N45" s="62">
        <f t="shared" si="11"/>
        <v>60.33994334277622</v>
      </c>
      <c r="O45" s="63">
        <f t="shared" si="12"/>
        <v>225</v>
      </c>
      <c r="P45" s="64">
        <f t="shared" si="13"/>
        <v>-38.52459016393443</v>
      </c>
      <c r="S45" s="65" t="s">
        <v>142</v>
      </c>
      <c r="T45" s="65" t="s">
        <v>105</v>
      </c>
      <c r="U45" s="65" t="s">
        <v>133</v>
      </c>
      <c r="V45" s="67">
        <v>3058</v>
      </c>
      <c r="W45" s="67">
        <v>824</v>
      </c>
      <c r="X45" s="67">
        <v>1433</v>
      </c>
      <c r="Y45" s="67">
        <v>10</v>
      </c>
      <c r="Z45" s="67">
        <v>791</v>
      </c>
      <c r="AA45" s="67">
        <v>566</v>
      </c>
      <c r="AB45" s="67">
        <v>225</v>
      </c>
    </row>
    <row r="46" spans="2:28" ht="15.75" customHeight="1">
      <c r="B46" s="12" t="s">
        <v>50</v>
      </c>
      <c r="C46" s="61">
        <f t="shared" si="0"/>
        <v>548</v>
      </c>
      <c r="D46" s="62">
        <f t="shared" si="1"/>
        <v>-12.738853503184714</v>
      </c>
      <c r="E46" s="63">
        <f t="shared" si="2"/>
        <v>237</v>
      </c>
      <c r="F46" s="62">
        <f t="shared" si="3"/>
        <v>-14.130434782608688</v>
      </c>
      <c r="G46" s="63">
        <f t="shared" si="4"/>
        <v>289</v>
      </c>
      <c r="H46" s="62">
        <f t="shared" si="5"/>
        <v>3.2142857142857224</v>
      </c>
      <c r="I46" s="63">
        <f t="shared" si="6"/>
        <v>0</v>
      </c>
      <c r="J46" s="62" t="str">
        <f t="shared" si="7"/>
        <v>0.0</v>
      </c>
      <c r="K46" s="63">
        <f t="shared" si="8"/>
        <v>22</v>
      </c>
      <c r="L46" s="62">
        <f t="shared" si="9"/>
        <v>-69.44444444444444</v>
      </c>
      <c r="M46" s="63">
        <f t="shared" si="10"/>
        <v>0</v>
      </c>
      <c r="N46" s="62" t="str">
        <f t="shared" si="11"/>
        <v>  -100.0</v>
      </c>
      <c r="O46" s="63">
        <f t="shared" si="12"/>
        <v>22</v>
      </c>
      <c r="P46" s="64">
        <f t="shared" si="13"/>
        <v>29.411764705882348</v>
      </c>
      <c r="S46" s="65" t="s">
        <v>142</v>
      </c>
      <c r="T46" s="65" t="s">
        <v>105</v>
      </c>
      <c r="U46" s="65" t="s">
        <v>134</v>
      </c>
      <c r="V46" s="67">
        <v>548</v>
      </c>
      <c r="W46" s="67">
        <v>237</v>
      </c>
      <c r="X46" s="67">
        <v>289</v>
      </c>
      <c r="Y46" s="67">
        <v>0</v>
      </c>
      <c r="Z46" s="67">
        <v>22</v>
      </c>
      <c r="AA46" s="67">
        <v>0</v>
      </c>
      <c r="AB46" s="67">
        <v>22</v>
      </c>
    </row>
    <row r="47" spans="2:28" ht="15.75" customHeight="1">
      <c r="B47" s="12" t="s">
        <v>51</v>
      </c>
      <c r="C47" s="61">
        <f t="shared" si="0"/>
        <v>445</v>
      </c>
      <c r="D47" s="62">
        <f t="shared" si="1"/>
        <v>-19.384057971014485</v>
      </c>
      <c r="E47" s="63">
        <f t="shared" si="2"/>
        <v>201</v>
      </c>
      <c r="F47" s="62">
        <f t="shared" si="3"/>
        <v>-29.72027972027972</v>
      </c>
      <c r="G47" s="63">
        <f t="shared" si="4"/>
        <v>163</v>
      </c>
      <c r="H47" s="62">
        <f t="shared" si="5"/>
        <v>-33.46938775510205</v>
      </c>
      <c r="I47" s="63">
        <f t="shared" si="6"/>
        <v>0</v>
      </c>
      <c r="J47" s="62" t="str">
        <f t="shared" si="7"/>
        <v>  -100.0</v>
      </c>
      <c r="K47" s="63">
        <f t="shared" si="8"/>
        <v>81</v>
      </c>
      <c r="L47" s="62">
        <f t="shared" si="9"/>
        <v>305</v>
      </c>
      <c r="M47" s="63">
        <f t="shared" si="10"/>
        <v>56</v>
      </c>
      <c r="N47" s="62" t="str">
        <f t="shared" si="11"/>
        <v>     -   </v>
      </c>
      <c r="O47" s="63">
        <f t="shared" si="12"/>
        <v>25</v>
      </c>
      <c r="P47" s="64">
        <f t="shared" si="13"/>
        <v>25</v>
      </c>
      <c r="S47" s="65" t="s">
        <v>142</v>
      </c>
      <c r="T47" s="65" t="s">
        <v>105</v>
      </c>
      <c r="U47" s="65" t="s">
        <v>135</v>
      </c>
      <c r="V47" s="67">
        <v>445</v>
      </c>
      <c r="W47" s="67">
        <v>201</v>
      </c>
      <c r="X47" s="67">
        <v>163</v>
      </c>
      <c r="Y47" s="67">
        <v>0</v>
      </c>
      <c r="Z47" s="67">
        <v>81</v>
      </c>
      <c r="AA47" s="67">
        <v>56</v>
      </c>
      <c r="AB47" s="67">
        <v>25</v>
      </c>
    </row>
    <row r="48" spans="2:28" ht="15.75" customHeight="1">
      <c r="B48" s="12" t="s">
        <v>52</v>
      </c>
      <c r="C48" s="61">
        <f t="shared" si="0"/>
        <v>1081</v>
      </c>
      <c r="D48" s="62">
        <f t="shared" si="1"/>
        <v>24.395857307249713</v>
      </c>
      <c r="E48" s="63">
        <f t="shared" si="2"/>
        <v>400</v>
      </c>
      <c r="F48" s="62">
        <f t="shared" si="3"/>
        <v>-12.280701754385973</v>
      </c>
      <c r="G48" s="63">
        <f t="shared" si="4"/>
        <v>526</v>
      </c>
      <c r="H48" s="62">
        <f t="shared" si="5"/>
        <v>49.857549857549856</v>
      </c>
      <c r="I48" s="63">
        <f t="shared" si="6"/>
        <v>5</v>
      </c>
      <c r="J48" s="62">
        <f t="shared" si="7"/>
        <v>400</v>
      </c>
      <c r="K48" s="63">
        <f t="shared" si="8"/>
        <v>150</v>
      </c>
      <c r="L48" s="62">
        <f t="shared" si="9"/>
        <v>145.9016393442623</v>
      </c>
      <c r="M48" s="63">
        <f t="shared" si="10"/>
        <v>70</v>
      </c>
      <c r="N48" s="62" t="str">
        <f t="shared" si="11"/>
        <v>     -   </v>
      </c>
      <c r="O48" s="63">
        <f t="shared" si="12"/>
        <v>80</v>
      </c>
      <c r="P48" s="64">
        <f t="shared" si="13"/>
        <v>31.147540983606547</v>
      </c>
      <c r="S48" s="65" t="s">
        <v>142</v>
      </c>
      <c r="T48" s="65" t="s">
        <v>105</v>
      </c>
      <c r="U48" s="65" t="s">
        <v>136</v>
      </c>
      <c r="V48" s="67">
        <v>1081</v>
      </c>
      <c r="W48" s="67">
        <v>400</v>
      </c>
      <c r="X48" s="67">
        <v>526</v>
      </c>
      <c r="Y48" s="67">
        <v>5</v>
      </c>
      <c r="Z48" s="67">
        <v>150</v>
      </c>
      <c r="AA48" s="67">
        <v>70</v>
      </c>
      <c r="AB48" s="67">
        <v>80</v>
      </c>
    </row>
    <row r="49" spans="2:28" ht="15.75" customHeight="1">
      <c r="B49" s="12" t="s">
        <v>53</v>
      </c>
      <c r="C49" s="61">
        <f t="shared" si="0"/>
        <v>469</v>
      </c>
      <c r="D49" s="62">
        <f t="shared" si="1"/>
        <v>-24.47665056360708</v>
      </c>
      <c r="E49" s="63">
        <f t="shared" si="2"/>
        <v>228</v>
      </c>
      <c r="F49" s="62">
        <f t="shared" si="3"/>
        <v>-33.913043478260875</v>
      </c>
      <c r="G49" s="63">
        <f t="shared" si="4"/>
        <v>201</v>
      </c>
      <c r="H49" s="62">
        <f t="shared" si="5"/>
        <v>0</v>
      </c>
      <c r="I49" s="63">
        <f t="shared" si="6"/>
        <v>3</v>
      </c>
      <c r="J49" s="62">
        <f t="shared" si="7"/>
        <v>200</v>
      </c>
      <c r="K49" s="63">
        <f t="shared" si="8"/>
        <v>37</v>
      </c>
      <c r="L49" s="62">
        <f t="shared" si="9"/>
        <v>-50</v>
      </c>
      <c r="M49" s="63">
        <f t="shared" si="10"/>
        <v>0</v>
      </c>
      <c r="N49" s="62" t="str">
        <f t="shared" si="11"/>
        <v>  -100.0</v>
      </c>
      <c r="O49" s="63">
        <f t="shared" si="12"/>
        <v>37</v>
      </c>
      <c r="P49" s="64">
        <f t="shared" si="13"/>
        <v>-2.631578947368425</v>
      </c>
      <c r="S49" s="65" t="s">
        <v>142</v>
      </c>
      <c r="T49" s="65" t="s">
        <v>105</v>
      </c>
      <c r="U49" s="65" t="s">
        <v>137</v>
      </c>
      <c r="V49" s="67">
        <v>469</v>
      </c>
      <c r="W49" s="67">
        <v>228</v>
      </c>
      <c r="X49" s="67">
        <v>201</v>
      </c>
      <c r="Y49" s="67">
        <v>3</v>
      </c>
      <c r="Z49" s="67">
        <v>37</v>
      </c>
      <c r="AA49" s="67">
        <v>0</v>
      </c>
      <c r="AB49" s="67">
        <v>37</v>
      </c>
    </row>
    <row r="50" spans="2:28" ht="15.75" customHeight="1">
      <c r="B50" s="12" t="s">
        <v>54</v>
      </c>
      <c r="C50" s="61">
        <f t="shared" si="0"/>
        <v>415</v>
      </c>
      <c r="D50" s="62">
        <f t="shared" si="1"/>
        <v>-34.335443037974684</v>
      </c>
      <c r="E50" s="63">
        <f t="shared" si="2"/>
        <v>232</v>
      </c>
      <c r="F50" s="62">
        <f t="shared" si="3"/>
        <v>-34.4632768361582</v>
      </c>
      <c r="G50" s="63">
        <f t="shared" si="4"/>
        <v>140</v>
      </c>
      <c r="H50" s="62">
        <f t="shared" si="5"/>
        <v>-44.44444444444444</v>
      </c>
      <c r="I50" s="63">
        <f t="shared" si="6"/>
        <v>2</v>
      </c>
      <c r="J50" s="62" t="str">
        <f t="shared" si="7"/>
        <v>     -   </v>
      </c>
      <c r="K50" s="63">
        <f t="shared" si="8"/>
        <v>41</v>
      </c>
      <c r="L50" s="62">
        <f t="shared" si="9"/>
        <v>57.69230769230768</v>
      </c>
      <c r="M50" s="63">
        <f t="shared" si="10"/>
        <v>0</v>
      </c>
      <c r="N50" s="62" t="str">
        <f t="shared" si="11"/>
        <v>0.0</v>
      </c>
      <c r="O50" s="63">
        <f t="shared" si="12"/>
        <v>41</v>
      </c>
      <c r="P50" s="64">
        <f t="shared" si="13"/>
        <v>57.69230769230768</v>
      </c>
      <c r="S50" s="65" t="s">
        <v>142</v>
      </c>
      <c r="T50" s="65" t="s">
        <v>105</v>
      </c>
      <c r="U50" s="65" t="s">
        <v>138</v>
      </c>
      <c r="V50" s="67">
        <v>415</v>
      </c>
      <c r="W50" s="67">
        <v>232</v>
      </c>
      <c r="X50" s="67">
        <v>140</v>
      </c>
      <c r="Y50" s="67">
        <v>2</v>
      </c>
      <c r="Z50" s="67">
        <v>41</v>
      </c>
      <c r="AA50" s="67">
        <v>0</v>
      </c>
      <c r="AB50" s="67">
        <v>41</v>
      </c>
    </row>
    <row r="51" spans="2:28" ht="15.75" customHeight="1">
      <c r="B51" s="12" t="s">
        <v>55</v>
      </c>
      <c r="C51" s="61">
        <f t="shared" si="0"/>
        <v>986</v>
      </c>
      <c r="D51" s="62">
        <f t="shared" si="1"/>
        <v>-15.798462852263015</v>
      </c>
      <c r="E51" s="63">
        <f t="shared" si="2"/>
        <v>368</v>
      </c>
      <c r="F51" s="62">
        <f t="shared" si="3"/>
        <v>-36.111111111111114</v>
      </c>
      <c r="G51" s="63">
        <f t="shared" si="4"/>
        <v>408</v>
      </c>
      <c r="H51" s="62">
        <f t="shared" si="5"/>
        <v>-17.408906882591097</v>
      </c>
      <c r="I51" s="63">
        <f t="shared" si="6"/>
        <v>6</v>
      </c>
      <c r="J51" s="62">
        <f t="shared" si="7"/>
        <v>-66.66666666666667</v>
      </c>
      <c r="K51" s="63">
        <f t="shared" si="8"/>
        <v>204</v>
      </c>
      <c r="L51" s="62">
        <f t="shared" si="9"/>
        <v>145.78313253012047</v>
      </c>
      <c r="M51" s="63">
        <f t="shared" si="10"/>
        <v>134</v>
      </c>
      <c r="N51" s="62" t="str">
        <f t="shared" si="11"/>
        <v>     -   </v>
      </c>
      <c r="O51" s="63">
        <f t="shared" si="12"/>
        <v>70</v>
      </c>
      <c r="P51" s="64">
        <f t="shared" si="13"/>
        <v>-15.662650602409627</v>
      </c>
      <c r="S51" s="65" t="s">
        <v>142</v>
      </c>
      <c r="T51" s="65" t="s">
        <v>105</v>
      </c>
      <c r="U51" s="65" t="s">
        <v>139</v>
      </c>
      <c r="V51" s="67">
        <v>986</v>
      </c>
      <c r="W51" s="67">
        <v>368</v>
      </c>
      <c r="X51" s="67">
        <v>408</v>
      </c>
      <c r="Y51" s="67">
        <v>6</v>
      </c>
      <c r="Z51" s="67">
        <v>204</v>
      </c>
      <c r="AA51" s="67">
        <v>134</v>
      </c>
      <c r="AB51" s="67">
        <v>70</v>
      </c>
    </row>
    <row r="52" spans="2:28" ht="15.75" customHeight="1" thickBot="1">
      <c r="B52" s="12" t="s">
        <v>56</v>
      </c>
      <c r="C52" s="68">
        <f t="shared" si="0"/>
        <v>1368</v>
      </c>
      <c r="D52" s="69">
        <f t="shared" si="1"/>
        <v>-4.801670146137781</v>
      </c>
      <c r="E52" s="70">
        <f t="shared" si="2"/>
        <v>194</v>
      </c>
      <c r="F52" s="69">
        <f t="shared" si="3"/>
        <v>-41.389728096676734</v>
      </c>
      <c r="G52" s="70">
        <f t="shared" si="4"/>
        <v>933</v>
      </c>
      <c r="H52" s="69">
        <f t="shared" si="5"/>
        <v>-3.3160621761658007</v>
      </c>
      <c r="I52" s="70">
        <f t="shared" si="6"/>
        <v>0</v>
      </c>
      <c r="J52" s="69" t="str">
        <f t="shared" si="7"/>
        <v>0.0</v>
      </c>
      <c r="K52" s="70">
        <f t="shared" si="8"/>
        <v>241</v>
      </c>
      <c r="L52" s="69">
        <f t="shared" si="9"/>
        <v>70.92198581560282</v>
      </c>
      <c r="M52" s="70">
        <f t="shared" si="10"/>
        <v>196</v>
      </c>
      <c r="N52" s="69">
        <f t="shared" si="11"/>
        <v>49.61832061068702</v>
      </c>
      <c r="O52" s="70">
        <f t="shared" si="12"/>
        <v>45</v>
      </c>
      <c r="P52" s="71">
        <f t="shared" si="13"/>
        <v>350</v>
      </c>
      <c r="S52" s="65" t="s">
        <v>142</v>
      </c>
      <c r="T52" s="65" t="s">
        <v>105</v>
      </c>
      <c r="U52" s="65" t="s">
        <v>140</v>
      </c>
      <c r="V52" s="67">
        <v>1368</v>
      </c>
      <c r="W52" s="67">
        <v>194</v>
      </c>
      <c r="X52" s="67">
        <v>933</v>
      </c>
      <c r="Y52" s="67">
        <v>0</v>
      </c>
      <c r="Z52" s="67">
        <v>241</v>
      </c>
      <c r="AA52" s="67">
        <v>196</v>
      </c>
      <c r="AB52" s="67">
        <v>45</v>
      </c>
    </row>
    <row r="53" spans="2:28" ht="15.75" customHeight="1" thickBot="1" thickTop="1">
      <c r="B53" s="13" t="s">
        <v>57</v>
      </c>
      <c r="C53" s="72">
        <f>SUM($V6:$V52)</f>
        <v>76416</v>
      </c>
      <c r="D53" s="73">
        <f>SUM(V6:V52)/SUM(V53:V99)*100-100</f>
        <v>-14.693339882560451</v>
      </c>
      <c r="E53" s="74">
        <f>SUM($W6:$W52)</f>
        <v>23725</v>
      </c>
      <c r="F53" s="73">
        <f>SUM($W6:$W52)/SUM($W53:$W99)*100-100</f>
        <v>-25.528909536066294</v>
      </c>
      <c r="G53" s="74">
        <f>SUM($X6:$X52)</f>
        <v>32478</v>
      </c>
      <c r="H53" s="73">
        <f>SUM($X6:X52)/SUM($X53:$X99)*100-100</f>
        <v>-8.856709883818823</v>
      </c>
      <c r="I53" s="74">
        <f>SUM($Y6:$Y52)</f>
        <v>607</v>
      </c>
      <c r="J53" s="73">
        <f>SUM($Y6:$Y52)/SUM($Y53:$Y99)*100-100</f>
        <v>229.89130434782606</v>
      </c>
      <c r="K53" s="74">
        <f>SUM($Z6:$Z52)</f>
        <v>19606</v>
      </c>
      <c r="L53" s="73">
        <f>SUM($Z6:$Z52)/SUM($Z53:$Z99)*100-100</f>
        <v>-10.483060907679658</v>
      </c>
      <c r="M53" s="74">
        <f>SUM($AA6:$AA52)</f>
        <v>8709</v>
      </c>
      <c r="N53" s="73">
        <f>SUM($AA6:$AA52)/SUM($AA53:$AA99)*100-100</f>
        <v>-10.54847986852917</v>
      </c>
      <c r="O53" s="74">
        <f>SUM($AB6:$AB52)</f>
        <v>10763</v>
      </c>
      <c r="P53" s="75">
        <f>SUM($AB6:$AB52)/SUM($AB53:$AB99)*100-100</f>
        <v>-10.502245135539667</v>
      </c>
      <c r="R53" s="1" t="s">
        <v>141</v>
      </c>
      <c r="S53" s="65" t="s">
        <v>143</v>
      </c>
      <c r="T53" s="65" t="s">
        <v>105</v>
      </c>
      <c r="U53" s="65" t="s">
        <v>95</v>
      </c>
      <c r="V53" s="67">
        <v>3553</v>
      </c>
      <c r="W53" s="67">
        <v>1186</v>
      </c>
      <c r="X53" s="67">
        <v>1853</v>
      </c>
      <c r="Y53" s="67">
        <v>5</v>
      </c>
      <c r="Z53" s="67">
        <v>509</v>
      </c>
      <c r="AA53" s="67">
        <v>257</v>
      </c>
      <c r="AB53" s="67">
        <v>252</v>
      </c>
    </row>
    <row r="54" spans="2:28" ht="15.75" customHeight="1">
      <c r="B54" s="14" t="s">
        <v>10</v>
      </c>
      <c r="C54" s="63">
        <f>$V6</f>
        <v>2734</v>
      </c>
      <c r="D54" s="62">
        <f>$V6/$V53*100-100</f>
        <v>-23.050942865184354</v>
      </c>
      <c r="E54" s="63">
        <f>$W6</f>
        <v>763</v>
      </c>
      <c r="F54" s="62">
        <f>$W6/$W53*100-100</f>
        <v>-35.66610455311972</v>
      </c>
      <c r="G54" s="63">
        <f>$X6</f>
        <v>1709</v>
      </c>
      <c r="H54" s="62">
        <f>$X6/$X53*100-100</f>
        <v>-7.771181867242305</v>
      </c>
      <c r="I54" s="63">
        <f>$Y6</f>
        <v>3</v>
      </c>
      <c r="J54" s="62">
        <f>$Y6/$Y53*100-100</f>
        <v>-40</v>
      </c>
      <c r="K54" s="63">
        <f>$Z6</f>
        <v>259</v>
      </c>
      <c r="L54" s="62">
        <f>$Z6/$Z53*100-100</f>
        <v>-49.115913555992144</v>
      </c>
      <c r="M54" s="63">
        <f>$AA6</f>
        <v>113</v>
      </c>
      <c r="N54" s="62">
        <f>$AA6/$AA53*100-100</f>
        <v>-56.03112840466926</v>
      </c>
      <c r="O54" s="63">
        <f>$AB6</f>
        <v>146</v>
      </c>
      <c r="P54" s="64">
        <f>$AB6/$AB53*100-100</f>
        <v>-42.063492063492056</v>
      </c>
      <c r="S54" s="65" t="s">
        <v>143</v>
      </c>
      <c r="T54" s="65" t="s">
        <v>105</v>
      </c>
      <c r="U54" s="65" t="s">
        <v>96</v>
      </c>
      <c r="V54" s="67">
        <v>562</v>
      </c>
      <c r="W54" s="67">
        <v>313</v>
      </c>
      <c r="X54" s="67">
        <v>215</v>
      </c>
      <c r="Y54" s="67">
        <v>4</v>
      </c>
      <c r="Z54" s="67">
        <v>30</v>
      </c>
      <c r="AA54" s="67">
        <v>0</v>
      </c>
      <c r="AB54" s="67">
        <v>30</v>
      </c>
    </row>
    <row r="55" spans="2:28" ht="15.75" customHeight="1">
      <c r="B55" s="14" t="s">
        <v>58</v>
      </c>
      <c r="C55" s="63">
        <f>SUM($V7:$V12)</f>
        <v>5156</v>
      </c>
      <c r="D55" s="62">
        <f>SUM($V7:V12)/SUM($V54:$V59)*100-100</f>
        <v>-23.671354552183573</v>
      </c>
      <c r="E55" s="63">
        <f>SUM($W7:$W12)</f>
        <v>2227</v>
      </c>
      <c r="F55" s="62">
        <f>SUM($W7:W12)/SUM($W54:$W59)*100-100</f>
        <v>-24.966307277628033</v>
      </c>
      <c r="G55" s="63">
        <f>SUM($X7:$X12)</f>
        <v>2297</v>
      </c>
      <c r="H55" s="62">
        <f>SUM($X7:X12)/SUM($X54:$X59)*100-100</f>
        <v>-28.686743247438685</v>
      </c>
      <c r="I55" s="63">
        <f>SUM($Y7:$Y12)</f>
        <v>44</v>
      </c>
      <c r="J55" s="62">
        <f>SUM($Y7:Y12)/SUM($Y54:$Y59)*100-100</f>
        <v>193.33333333333331</v>
      </c>
      <c r="K55" s="63">
        <f>SUM($Z7:$Z12)</f>
        <v>588</v>
      </c>
      <c r="L55" s="62">
        <f>SUM($Z7:Z12)/SUM($Z54:$Z59)*100-100</f>
        <v>6.715063520871141</v>
      </c>
      <c r="M55" s="63">
        <f>SUM($AA7:$AA12)</f>
        <v>143</v>
      </c>
      <c r="N55" s="62" t="e">
        <f>SUM($AA7:AA12)/SUM($AA54:$AA59)*100-100</f>
        <v>#DIV/0!</v>
      </c>
      <c r="O55" s="63">
        <f>SUM($AB7:$AB12)</f>
        <v>445</v>
      </c>
      <c r="P55" s="64">
        <f>SUM($AB7:AB12)/SUM($AB54:$AB59)*100-100</f>
        <v>-19.23774954627949</v>
      </c>
      <c r="S55" s="65" t="s">
        <v>143</v>
      </c>
      <c r="T55" s="65" t="s">
        <v>105</v>
      </c>
      <c r="U55" s="65" t="s">
        <v>94</v>
      </c>
      <c r="V55" s="67">
        <v>1108</v>
      </c>
      <c r="W55" s="67">
        <v>454</v>
      </c>
      <c r="X55" s="67">
        <v>623</v>
      </c>
      <c r="Y55" s="67">
        <v>0</v>
      </c>
      <c r="Z55" s="67">
        <v>31</v>
      </c>
      <c r="AA55" s="67">
        <v>0</v>
      </c>
      <c r="AB55" s="67">
        <v>31</v>
      </c>
    </row>
    <row r="56" spans="2:28" ht="15.75" customHeight="1">
      <c r="B56" s="14" t="s">
        <v>59</v>
      </c>
      <c r="C56" s="63">
        <f>SUM($V13:$V19)+SUM($V24:$V25)</f>
        <v>32147</v>
      </c>
      <c r="D56" s="62">
        <f>(SUM($V13:$V19)+SUM($V24:$V25))/(SUM($V60:$V66)+SUM($V71:$V72))*100-100</f>
        <v>-9.760273972602747</v>
      </c>
      <c r="E56" s="63">
        <f>SUM($W13:$W19)+SUM($W24:$W25)</f>
        <v>7986</v>
      </c>
      <c r="F56" s="62">
        <f>(SUM($W13:$W19)+SUM($W24:$W25))/(SUM($W60:$W66)+SUM($W71:$W72))*100-100</f>
        <v>-23.344211940871574</v>
      </c>
      <c r="G56" s="63">
        <f>SUM($X13:$X19)+SUM($X24:$X25)</f>
        <v>12728</v>
      </c>
      <c r="H56" s="62">
        <f>(SUM($X13:$X19)+SUM($X24:$X25))/(SUM($X60:$X66)+SUM($X71:$X72))*100-100</f>
        <v>-9.001215414313293</v>
      </c>
      <c r="I56" s="63">
        <f>SUM($Y13:$Y19)+SUM($Y24:$Y25)</f>
        <v>200</v>
      </c>
      <c r="J56" s="62">
        <f>(SUM($Y13:$Y19)+SUM($Y24:$Y25))/(SUM($Y60:$Y66)+SUM($Y71:$Y72))*100-100</f>
        <v>270.3703703703704</v>
      </c>
      <c r="K56" s="63">
        <f>SUM($Z13:$Z19)+SUM($Z24:$Z25)</f>
        <v>11233</v>
      </c>
      <c r="L56" s="62">
        <f>(SUM($Z13:$Z19)+SUM($Z24:$Z25))/(SUM($Z60:$Z66)+SUM($Z71:$Z72))*100-100</f>
        <v>0.6090461262875095</v>
      </c>
      <c r="M56" s="63">
        <f>SUM($AA13:$AA19)+SUM($AA24:$AA25)</f>
        <v>5439</v>
      </c>
      <c r="N56" s="62">
        <f>(SUM($AA13:$AA19)+SUM($AA24:$AA25))/(SUM($AA60:$AA66)+SUM($AA71:$AA72))*100-100</f>
        <v>9.04170008019247</v>
      </c>
      <c r="O56" s="63">
        <f>SUM($AB13:$AB19)+SUM($AB24:$AB25)</f>
        <v>5669</v>
      </c>
      <c r="P56" s="64">
        <f>(SUM($AB13:$AB19)+SUM($AB24:$AB25))/(SUM($AB60:$AB66)+SUM($AB71:$AB72))*100-100</f>
        <v>-6.220016542597179</v>
      </c>
      <c r="S56" s="65" t="s">
        <v>143</v>
      </c>
      <c r="T56" s="65" t="s">
        <v>105</v>
      </c>
      <c r="U56" s="65" t="s">
        <v>97</v>
      </c>
      <c r="V56" s="67">
        <v>2840</v>
      </c>
      <c r="W56" s="67">
        <v>990</v>
      </c>
      <c r="X56" s="67">
        <v>1515</v>
      </c>
      <c r="Y56" s="67">
        <v>3</v>
      </c>
      <c r="Z56" s="67">
        <v>332</v>
      </c>
      <c r="AA56" s="67">
        <v>0</v>
      </c>
      <c r="AB56" s="67">
        <v>332</v>
      </c>
    </row>
    <row r="57" spans="2:28" ht="15.75" customHeight="1">
      <c r="B57" s="14" t="s">
        <v>60</v>
      </c>
      <c r="C57" s="63">
        <f>SUM($V20:$V23)</f>
        <v>2323</v>
      </c>
      <c r="D57" s="62">
        <f>SUM(V20:$V23)/SUM($V67:$V70)*100-100</f>
        <v>-7.4133120765245195</v>
      </c>
      <c r="E57" s="63">
        <f>SUM($W20:$W23)</f>
        <v>1040</v>
      </c>
      <c r="F57" s="62">
        <f>SUM($W20:W23)/SUM($W67:$W70)*100-100</f>
        <v>-26.188786373314414</v>
      </c>
      <c r="G57" s="63">
        <f>SUM($X20:$X23)</f>
        <v>1033</v>
      </c>
      <c r="H57" s="62">
        <f>SUM($X20:X23)/SUM($X67:$X70)*100-100</f>
        <v>9.893617021276597</v>
      </c>
      <c r="I57" s="63">
        <f>SUM($Y20:$Y23)</f>
        <v>46</v>
      </c>
      <c r="J57" s="62">
        <f>SUM($Y20:Y23)/SUM($Y67:$Y70)*100-100</f>
        <v>1050</v>
      </c>
      <c r="K57" s="63">
        <f>SUM($Z20:$Z23)</f>
        <v>204</v>
      </c>
      <c r="L57" s="62">
        <f>SUM($Z20:Z23)/SUM($Z67:$Z70)*100-100</f>
        <v>30.769230769230774</v>
      </c>
      <c r="M57" s="63">
        <f>SUM($AA20:$AA23)</f>
        <v>0</v>
      </c>
      <c r="N57" s="62" t="e">
        <f>SUM($AA20:AA23)/SUM($AA67:$AA70)*100-100</f>
        <v>#DIV/0!</v>
      </c>
      <c r="O57" s="63">
        <f>SUM($AB20:$AB23)</f>
        <v>204</v>
      </c>
      <c r="P57" s="64">
        <f>SUM($AB20:AB23)/SUM($AB67:$AB70)*100-100</f>
        <v>30.769230769230774</v>
      </c>
      <c r="S57" s="65" t="s">
        <v>143</v>
      </c>
      <c r="T57" s="65" t="s">
        <v>105</v>
      </c>
      <c r="U57" s="65" t="s">
        <v>98</v>
      </c>
      <c r="V57" s="67">
        <v>311</v>
      </c>
      <c r="W57" s="67">
        <v>158</v>
      </c>
      <c r="X57" s="67">
        <v>118</v>
      </c>
      <c r="Y57" s="67">
        <v>0</v>
      </c>
      <c r="Z57" s="67">
        <v>35</v>
      </c>
      <c r="AA57" s="67">
        <v>0</v>
      </c>
      <c r="AB57" s="67">
        <v>35</v>
      </c>
    </row>
    <row r="58" spans="2:28" ht="15.75" customHeight="1">
      <c r="B58" s="14" t="s">
        <v>61</v>
      </c>
      <c r="C58" s="63">
        <f>SUM($V26:$V29)</f>
        <v>8447</v>
      </c>
      <c r="D58" s="62">
        <f>SUM($V26:$V29)/SUM($V73:$V76)*100-100</f>
        <v>-16.974641242382546</v>
      </c>
      <c r="E58" s="63">
        <f>SUM($W26:$W29)</f>
        <v>3497</v>
      </c>
      <c r="F58" s="62">
        <f>SUM($W26:$W29)/SUM($W73:$W76)*100-100</f>
        <v>-27.777777777777786</v>
      </c>
      <c r="G58" s="63">
        <f>SUM($X26:$X29)</f>
        <v>3308</v>
      </c>
      <c r="H58" s="62">
        <f>SUM($X26:$X29)/SUM($X73:$X76)*100-100</f>
        <v>2.2565687789799114</v>
      </c>
      <c r="I58" s="63">
        <f>SUM($Y26:$Y29)</f>
        <v>120</v>
      </c>
      <c r="J58" s="62">
        <f>SUM($Y26:$Y29)/SUM($Y73:$Y76)*100-100</f>
        <v>344.44444444444446</v>
      </c>
      <c r="K58" s="63">
        <f>SUM($Z26:$Z29)</f>
        <v>1522</v>
      </c>
      <c r="L58" s="62">
        <f>SUM($Z26:$Z29)/SUM($Z73:$Z76)*100-100</f>
        <v>-26.473429951690818</v>
      </c>
      <c r="M58" s="63">
        <f>SUM($AA26:$AA29)</f>
        <v>204</v>
      </c>
      <c r="N58" s="62">
        <f>SUM($AA26:$AA29)/SUM($AA73:$AA76)*100-100</f>
        <v>-71.1864406779661</v>
      </c>
      <c r="O58" s="63">
        <f>SUM($AB26:$AB29)</f>
        <v>1318</v>
      </c>
      <c r="P58" s="64">
        <f>SUM($AB26:$AB29)/SUM($AB73:$AB76)*100-100</f>
        <v>-3.2305433186490546</v>
      </c>
      <c r="S58" s="65" t="s">
        <v>143</v>
      </c>
      <c r="T58" s="65" t="s">
        <v>105</v>
      </c>
      <c r="U58" s="65" t="s">
        <v>99</v>
      </c>
      <c r="V58" s="67">
        <v>502</v>
      </c>
      <c r="W58" s="67">
        <v>294</v>
      </c>
      <c r="X58" s="67">
        <v>151</v>
      </c>
      <c r="Y58" s="67">
        <v>4</v>
      </c>
      <c r="Z58" s="67">
        <v>53</v>
      </c>
      <c r="AA58" s="67">
        <v>0</v>
      </c>
      <c r="AB58" s="67">
        <v>53</v>
      </c>
    </row>
    <row r="59" spans="2:28" ht="15.75" customHeight="1">
      <c r="B59" s="14" t="s">
        <v>62</v>
      </c>
      <c r="C59" s="63">
        <f>SUM($V30:$V35)</f>
        <v>11625</v>
      </c>
      <c r="D59" s="62">
        <f>SUM($V30:$V35)/SUM($V77:$V82)*100-100</f>
        <v>-21.116916604464947</v>
      </c>
      <c r="E59" s="63">
        <f>SUM($W30:$W35)</f>
        <v>3093</v>
      </c>
      <c r="F59" s="62">
        <f>SUM($W30:$W35)/SUM($W77:$W82)*100-100</f>
        <v>-25.108958837772406</v>
      </c>
      <c r="G59" s="63">
        <f>SUM($X30:$X35)</f>
        <v>4888</v>
      </c>
      <c r="H59" s="62">
        <f>SUM($X30:$X35)/SUM($X77:$X82)*100-100</f>
        <v>-8.464419475655433</v>
      </c>
      <c r="I59" s="63">
        <f>SUM($Y30:$Y35)</f>
        <v>146</v>
      </c>
      <c r="J59" s="62">
        <f>SUM($Y30:$Y35)/SUM($Y77:$Y82)*100-100</f>
        <v>239.53488372093022</v>
      </c>
      <c r="K59" s="63">
        <f>SUM($Z30:$Z35)</f>
        <v>3498</v>
      </c>
      <c r="L59" s="62">
        <f>SUM($Z30:$Z35)/SUM($Z77:$Z82)*100-100</f>
        <v>-33.03981623277183</v>
      </c>
      <c r="M59" s="63">
        <f>SUM($AA30:$AA35)</f>
        <v>1526</v>
      </c>
      <c r="N59" s="62">
        <f>SUM($AA30:$AA35)/SUM($AA77:$AA82)*100-100</f>
        <v>-42.480211081794195</v>
      </c>
      <c r="O59" s="63">
        <f>SUM($AB30:$AB35)</f>
        <v>1963</v>
      </c>
      <c r="P59" s="64">
        <f>SUM($AB30:$AB35)/SUM($AB77:$AB82)*100-100</f>
        <v>-23.469785575048732</v>
      </c>
      <c r="S59" s="65" t="s">
        <v>143</v>
      </c>
      <c r="T59" s="65" t="s">
        <v>105</v>
      </c>
      <c r="U59" s="65" t="s">
        <v>100</v>
      </c>
      <c r="V59" s="67">
        <v>1432</v>
      </c>
      <c r="W59" s="67">
        <v>759</v>
      </c>
      <c r="X59" s="67">
        <v>599</v>
      </c>
      <c r="Y59" s="67">
        <v>4</v>
      </c>
      <c r="Z59" s="67">
        <v>70</v>
      </c>
      <c r="AA59" s="67">
        <v>0</v>
      </c>
      <c r="AB59" s="67">
        <v>70</v>
      </c>
    </row>
    <row r="60" spans="2:28" ht="15.75" customHeight="1">
      <c r="B60" s="14" t="s">
        <v>63</v>
      </c>
      <c r="C60" s="63">
        <f>SUM($V36:$V40)</f>
        <v>3770</v>
      </c>
      <c r="D60" s="62">
        <f>SUM($V36:$V40)/SUM($V83:$V87)*100-100</f>
        <v>-20.598146588037068</v>
      </c>
      <c r="E60" s="63">
        <f>SUM($W36:$W40)</f>
        <v>1541</v>
      </c>
      <c r="F60" s="62">
        <f>SUM($W36:$W40)/SUM($W83:$W87)*100-100</f>
        <v>-21.697154471544707</v>
      </c>
      <c r="G60" s="63">
        <f>SUM($X36:$X40)</f>
        <v>1625</v>
      </c>
      <c r="H60" s="62">
        <f>SUM($X36:$X40)/SUM($X83:$X87)*100-100</f>
        <v>-16.02067183462532</v>
      </c>
      <c r="I60" s="63">
        <f>SUM($Y36:$Y40)</f>
        <v>20</v>
      </c>
      <c r="J60" s="62">
        <f>SUM($Y36:$Y40)/SUM($Y83:$Y87)*100-100</f>
        <v>100</v>
      </c>
      <c r="K60" s="63">
        <f>SUM($Z36:$Z40)</f>
        <v>584</v>
      </c>
      <c r="L60" s="62">
        <f>SUM($Z36:$Z40)/SUM($Z83:$Z87)*100-100</f>
        <v>-30.05988023952095</v>
      </c>
      <c r="M60" s="63">
        <f>SUM($AA36:$AA40)</f>
        <v>214</v>
      </c>
      <c r="N60" s="62">
        <f>SUM($AA36:$AA40)/SUM($AA83:$AA87)*100-100</f>
        <v>-52.44444444444444</v>
      </c>
      <c r="O60" s="63">
        <f>SUM($AB36:$AB40)</f>
        <v>370</v>
      </c>
      <c r="P60" s="64">
        <f>SUM($AB36:$AB40)/SUM($AB83:$AB87)*100-100</f>
        <v>-3.896103896103895</v>
      </c>
      <c r="S60" s="65" t="s">
        <v>143</v>
      </c>
      <c r="T60" s="65" t="s">
        <v>105</v>
      </c>
      <c r="U60" s="65" t="s">
        <v>101</v>
      </c>
      <c r="V60" s="67">
        <v>2199</v>
      </c>
      <c r="W60" s="67">
        <v>1079</v>
      </c>
      <c r="X60" s="67">
        <v>905</v>
      </c>
      <c r="Y60" s="67">
        <v>19</v>
      </c>
      <c r="Z60" s="67">
        <v>196</v>
      </c>
      <c r="AA60" s="67">
        <v>50</v>
      </c>
      <c r="AB60" s="67">
        <v>146</v>
      </c>
    </row>
    <row r="61" spans="2:28" ht="15.75" customHeight="1">
      <c r="B61" s="14" t="s">
        <v>64</v>
      </c>
      <c r="C61" s="63">
        <f>SUM($V41:$V44)</f>
        <v>1844</v>
      </c>
      <c r="D61" s="62">
        <f>SUM($V41:$V44)/SUM($V88:$V91)*100-100</f>
        <v>-14.669134659879688</v>
      </c>
      <c r="E61" s="63">
        <f>SUM($W41:$W44)</f>
        <v>894</v>
      </c>
      <c r="F61" s="62">
        <f>SUM($W41:$W44)/SUM($W88:$W91)*100-100</f>
        <v>-25.375626043405674</v>
      </c>
      <c r="G61" s="63">
        <f>SUM($X41:$X44)</f>
        <v>797</v>
      </c>
      <c r="H61" s="62">
        <f>SUM($X41:$X44)/SUM($X88:$X91)*100-100</f>
        <v>4.183006535947726</v>
      </c>
      <c r="I61" s="63">
        <f>SUM($Y41:$Y44)</f>
        <v>2</v>
      </c>
      <c r="J61" s="62">
        <f>SUM($Y41:$Y44)/SUM($Y88:$Y91)*100-100</f>
        <v>-50</v>
      </c>
      <c r="K61" s="63">
        <f>SUM($Z41:$Z44)</f>
        <v>151</v>
      </c>
      <c r="L61" s="62">
        <f>SUM($Z41:$Z44)/SUM($Z88:$Z91)*100-100</f>
        <v>-22.164948453608247</v>
      </c>
      <c r="M61" s="63">
        <f>SUM($AA41:$AA44)</f>
        <v>48</v>
      </c>
      <c r="N61" s="62">
        <f>SUM($AA41:$AA44)/SUM($AA88:$AA91)*100-100</f>
        <v>-54.285714285714285</v>
      </c>
      <c r="O61" s="63">
        <f>SUM($AB41:$AB44)</f>
        <v>103</v>
      </c>
      <c r="P61" s="64">
        <f>SUM($AB41:$AB44)/SUM($AB88:$AB91)*100-100</f>
        <v>15.730337078651672</v>
      </c>
      <c r="S61" s="65" t="s">
        <v>143</v>
      </c>
      <c r="T61" s="65" t="s">
        <v>105</v>
      </c>
      <c r="U61" s="65" t="s">
        <v>102</v>
      </c>
      <c r="V61" s="67">
        <v>1276</v>
      </c>
      <c r="W61" s="67">
        <v>726</v>
      </c>
      <c r="X61" s="67">
        <v>361</v>
      </c>
      <c r="Y61" s="67">
        <v>7</v>
      </c>
      <c r="Z61" s="67">
        <v>182</v>
      </c>
      <c r="AA61" s="67">
        <v>0</v>
      </c>
      <c r="AB61" s="67">
        <v>182</v>
      </c>
    </row>
    <row r="62" spans="2:28" ht="15.75" customHeight="1">
      <c r="B62" s="14" t="s">
        <v>65</v>
      </c>
      <c r="C62" s="63">
        <f>SUM($V45:$V51)</f>
        <v>7002</v>
      </c>
      <c r="D62" s="62">
        <f>SUM($V45:$V51)/SUM($V92:$V98)*100-100</f>
        <v>-11.142131979695435</v>
      </c>
      <c r="E62" s="63">
        <f>SUM($W45:$W51)</f>
        <v>2490</v>
      </c>
      <c r="F62" s="62">
        <f>SUM($W45:$W51)/SUM($W92:$W98)*100-100</f>
        <v>-26.936619718309856</v>
      </c>
      <c r="G62" s="63">
        <f>SUM($X45:$X51)</f>
        <v>3160</v>
      </c>
      <c r="H62" s="62">
        <f>SUM($X45:$X51)/SUM($X92:$X98)*100-100</f>
        <v>-6.867079280872375</v>
      </c>
      <c r="I62" s="63">
        <f>SUM($Y45:$Y51)</f>
        <v>26</v>
      </c>
      <c r="J62" s="62">
        <f>SUM($Y45:$Y51)/SUM($Y92:$Y98)*100-100</f>
        <v>18.181818181818187</v>
      </c>
      <c r="K62" s="63">
        <f>SUM($Z45:$Z51)</f>
        <v>1326</v>
      </c>
      <c r="L62" s="62">
        <f>SUM($Z45:$Z51)/SUM($Z92:$Z98)*100-100</f>
        <v>25.449385052034074</v>
      </c>
      <c r="M62" s="63">
        <f>SUM($AA45:$AA51)</f>
        <v>826</v>
      </c>
      <c r="N62" s="62">
        <f>SUM($AA45:$AA51)/SUM($AA92:$AA98)*100-100</f>
        <v>86.03603603603605</v>
      </c>
      <c r="O62" s="63">
        <f>SUM($AB45:$AB51)</f>
        <v>500</v>
      </c>
      <c r="P62" s="64">
        <f>SUM($AB45:$AB51)/SUM($AB92:$AB98)*100-100</f>
        <v>-18.166939443535185</v>
      </c>
      <c r="S62" s="65" t="s">
        <v>143</v>
      </c>
      <c r="T62" s="65" t="s">
        <v>105</v>
      </c>
      <c r="U62" s="65" t="s">
        <v>103</v>
      </c>
      <c r="V62" s="67">
        <v>1310</v>
      </c>
      <c r="W62" s="67">
        <v>741</v>
      </c>
      <c r="X62" s="67">
        <v>419</v>
      </c>
      <c r="Y62" s="67">
        <v>1</v>
      </c>
      <c r="Z62" s="67">
        <v>149</v>
      </c>
      <c r="AA62" s="67">
        <v>0</v>
      </c>
      <c r="AB62" s="67">
        <v>146</v>
      </c>
    </row>
    <row r="63" spans="2:28" ht="15.75" customHeight="1" thickBot="1">
      <c r="B63" s="15" t="s">
        <v>56</v>
      </c>
      <c r="C63" s="74">
        <f>$V52</f>
        <v>1368</v>
      </c>
      <c r="D63" s="73">
        <f>$V52/$V99*100-100</f>
        <v>-4.801670146137781</v>
      </c>
      <c r="E63" s="74">
        <f>$W52</f>
        <v>194</v>
      </c>
      <c r="F63" s="73">
        <f>$W52/$W99*100-100</f>
        <v>-41.389728096676734</v>
      </c>
      <c r="G63" s="74">
        <f>$X52</f>
        <v>933</v>
      </c>
      <c r="H63" s="73">
        <f>$X52/$X99*100-100</f>
        <v>-3.3160621761658007</v>
      </c>
      <c r="I63" s="74">
        <f>$Y52</f>
        <v>0</v>
      </c>
      <c r="J63" s="73" t="e">
        <f>$Y52/$Y99*100-100</f>
        <v>#DIV/0!</v>
      </c>
      <c r="K63" s="74">
        <f>$Z52</f>
        <v>241</v>
      </c>
      <c r="L63" s="73">
        <f>$Z52/$Z99*100-100</f>
        <v>70.92198581560282</v>
      </c>
      <c r="M63" s="74">
        <f>$AA52</f>
        <v>196</v>
      </c>
      <c r="N63" s="73">
        <f>$AA52/$AA99*100-100</f>
        <v>49.61832061068702</v>
      </c>
      <c r="O63" s="74">
        <f>$AB52</f>
        <v>45</v>
      </c>
      <c r="P63" s="75">
        <f>$AB52/$AB99*100-100</f>
        <v>350</v>
      </c>
      <c r="S63" s="65" t="s">
        <v>143</v>
      </c>
      <c r="T63" s="65" t="s">
        <v>105</v>
      </c>
      <c r="U63" s="65" t="s">
        <v>104</v>
      </c>
      <c r="V63" s="67">
        <v>5792</v>
      </c>
      <c r="W63" s="67">
        <v>1877</v>
      </c>
      <c r="X63" s="67">
        <v>2471</v>
      </c>
      <c r="Y63" s="67">
        <v>3</v>
      </c>
      <c r="Z63" s="67">
        <v>1441</v>
      </c>
      <c r="AA63" s="67">
        <v>214</v>
      </c>
      <c r="AB63" s="67">
        <v>1217</v>
      </c>
    </row>
    <row r="64" spans="2:28" ht="15.75" customHeight="1">
      <c r="B64" s="14" t="s">
        <v>66</v>
      </c>
      <c r="C64" s="63">
        <f>SUM($V16:$V19)</f>
        <v>26229</v>
      </c>
      <c r="D64" s="62">
        <f>SUM($V16:$V19)/SUM($V63:$V66)*100-100</f>
        <v>-10.35578796267815</v>
      </c>
      <c r="E64" s="63">
        <f>SUM($W16:$W19)</f>
        <v>5188</v>
      </c>
      <c r="F64" s="62">
        <f>SUM($W16:$W19)/SUM($W63:$W66)*100-100</f>
        <v>-23.220364066893595</v>
      </c>
      <c r="G64" s="63">
        <f>SUM($X16:$X19)</f>
        <v>10863</v>
      </c>
      <c r="H64" s="62">
        <f>SUM($X16:$X19)/SUM($X63:$X66)*100-100</f>
        <v>-9.48254312140655</v>
      </c>
      <c r="I64" s="63">
        <f>SUM($Y16:$Y19)</f>
        <v>47</v>
      </c>
      <c r="J64" s="62">
        <f>SUM($Y16:$Y19)/SUM($Y63:$Y66)*100-100</f>
        <v>113.63636363636363</v>
      </c>
      <c r="K64" s="63">
        <f>SUM($Z16:$Z19)</f>
        <v>10131</v>
      </c>
      <c r="L64" s="62">
        <f>SUM($Z16:$Z19)/SUM($Z63:$Z66)*100-100</f>
        <v>-3.320927569424555</v>
      </c>
      <c r="M64" s="63">
        <f>SUM($AA16:$AA19)</f>
        <v>5087</v>
      </c>
      <c r="N64" s="62">
        <f>SUM($AA16:$AA19)/SUM($AA63:$AA66)*100-100</f>
        <v>4.156429156429155</v>
      </c>
      <c r="O64" s="63">
        <f>SUM($AB16:$AB19)</f>
        <v>4919</v>
      </c>
      <c r="P64" s="64">
        <f>SUM($AB16:$AB19)/SUM($AB63:$AB66)*100-100</f>
        <v>-10.007317965605566</v>
      </c>
      <c r="S64" s="65" t="s">
        <v>143</v>
      </c>
      <c r="T64" s="65" t="s">
        <v>105</v>
      </c>
      <c r="U64" s="65" t="s">
        <v>105</v>
      </c>
      <c r="V64" s="67">
        <v>3178</v>
      </c>
      <c r="W64" s="67">
        <v>1157</v>
      </c>
      <c r="X64" s="67">
        <v>913</v>
      </c>
      <c r="Y64" s="67">
        <v>2</v>
      </c>
      <c r="Z64" s="67">
        <v>1106</v>
      </c>
      <c r="AA64" s="67">
        <v>382</v>
      </c>
      <c r="AB64" s="67">
        <v>710</v>
      </c>
    </row>
    <row r="65" spans="2:28" ht="15.75" customHeight="1">
      <c r="B65" s="14" t="s">
        <v>67</v>
      </c>
      <c r="C65" s="63">
        <f>SUM($V26:$V29)</f>
        <v>8447</v>
      </c>
      <c r="D65" s="62">
        <f>SUM($V26:$V29)/SUM($V73:$V76)*100-100</f>
        <v>-16.974641242382546</v>
      </c>
      <c r="E65" s="63">
        <f>SUM($W26:$W29)</f>
        <v>3497</v>
      </c>
      <c r="F65" s="62">
        <f>SUM($W26:$W29)/SUM($W73:$W76)*100-100</f>
        <v>-27.777777777777786</v>
      </c>
      <c r="G65" s="63">
        <f>SUM($X26:$X29)</f>
        <v>3308</v>
      </c>
      <c r="H65" s="62">
        <f>SUM($X26:$X29)/SUM($X73:$X76)*100-100</f>
        <v>2.2565687789799114</v>
      </c>
      <c r="I65" s="63">
        <f>SUM($Y26:$Y29)</f>
        <v>120</v>
      </c>
      <c r="J65" s="62">
        <f>SUM($Y26:$Y29)/SUM($Y73:$Y76)*100-100</f>
        <v>344.44444444444446</v>
      </c>
      <c r="K65" s="63">
        <f>SUM($Z26:$Z29)</f>
        <v>1522</v>
      </c>
      <c r="L65" s="62">
        <f>SUM($Z26:$Z29)/SUM($Z73:$Z76)*100-100</f>
        <v>-26.473429951690818</v>
      </c>
      <c r="M65" s="63">
        <f>SUM($AA26:$AA29)</f>
        <v>204</v>
      </c>
      <c r="N65" s="62">
        <f>SUM($AA26:$AA29)/SUM($AA73:$AA76)*100-100</f>
        <v>-71.1864406779661</v>
      </c>
      <c r="O65" s="63">
        <f>SUM($AB26:$AB29)</f>
        <v>1318</v>
      </c>
      <c r="P65" s="64">
        <f>SUM($AB26:$AB29)/SUM($AB73:$AB76)*100-100</f>
        <v>-3.2305433186490546</v>
      </c>
      <c r="S65" s="65" t="s">
        <v>143</v>
      </c>
      <c r="T65" s="65" t="s">
        <v>105</v>
      </c>
      <c r="U65" s="65" t="s">
        <v>106</v>
      </c>
      <c r="V65" s="67">
        <v>13100</v>
      </c>
      <c r="W65" s="67">
        <v>1919</v>
      </c>
      <c r="X65" s="67">
        <v>6036</v>
      </c>
      <c r="Y65" s="67">
        <v>17</v>
      </c>
      <c r="Z65" s="67">
        <v>5128</v>
      </c>
      <c r="AA65" s="67">
        <v>3159</v>
      </c>
      <c r="AB65" s="67">
        <v>1927</v>
      </c>
    </row>
    <row r="66" spans="2:28" ht="15.75" customHeight="1">
      <c r="B66" s="14" t="s">
        <v>68</v>
      </c>
      <c r="C66" s="63">
        <f>SUM($V30:$V35)</f>
        <v>11625</v>
      </c>
      <c r="D66" s="62">
        <f>SUM($V30:$V35)/SUM($V77:$V82)*100-100</f>
        <v>-21.116916604464947</v>
      </c>
      <c r="E66" s="63">
        <f>SUM($W30:$W35)</f>
        <v>3093</v>
      </c>
      <c r="F66" s="62">
        <f>SUM($W30:$W35)/SUM($W77:$W82)*100-100</f>
        <v>-25.108958837772406</v>
      </c>
      <c r="G66" s="63">
        <f>SUM($X30:$X35)</f>
        <v>4888</v>
      </c>
      <c r="H66" s="62">
        <f>SUM($X30:$X35)/SUM($X77:$X82)*100-100</f>
        <v>-8.464419475655433</v>
      </c>
      <c r="I66" s="63">
        <f>SUM($Y30:$Y35)</f>
        <v>146</v>
      </c>
      <c r="J66" s="62">
        <f>SUM($Y30:$Y35)/SUM($Y77:$Y82)*100-100</f>
        <v>239.53488372093022</v>
      </c>
      <c r="K66" s="63">
        <f>SUM($Z30:$Z35)</f>
        <v>3498</v>
      </c>
      <c r="L66" s="62">
        <f>SUM($Z30:$Z35)/SUM($Z77:$Z82)*100-100</f>
        <v>-33.03981623277183</v>
      </c>
      <c r="M66" s="63">
        <f>SUM($AA30:$AA35)</f>
        <v>1526</v>
      </c>
      <c r="N66" s="62">
        <f>SUM($AA30:$AA35)/SUM($AA77:$AA82)*100-100</f>
        <v>-42.480211081794195</v>
      </c>
      <c r="O66" s="63">
        <f>SUM($AB30:$AB35)</f>
        <v>1963</v>
      </c>
      <c r="P66" s="64">
        <f>SUM($AB30:$AB35)/SUM($AB77:$AB82)*100-100</f>
        <v>-23.469785575048732</v>
      </c>
      <c r="S66" s="65" t="s">
        <v>143</v>
      </c>
      <c r="T66" s="65" t="s">
        <v>105</v>
      </c>
      <c r="U66" s="65" t="s">
        <v>107</v>
      </c>
      <c r="V66" s="67">
        <v>7189</v>
      </c>
      <c r="W66" s="67">
        <v>1804</v>
      </c>
      <c r="X66" s="67">
        <v>2581</v>
      </c>
      <c r="Y66" s="67">
        <v>0</v>
      </c>
      <c r="Z66" s="67">
        <v>2804</v>
      </c>
      <c r="AA66" s="67">
        <v>1129</v>
      </c>
      <c r="AB66" s="67">
        <v>1612</v>
      </c>
    </row>
    <row r="67" spans="2:28" ht="15.75" customHeight="1" thickBot="1">
      <c r="B67" s="16" t="s">
        <v>69</v>
      </c>
      <c r="C67" s="74">
        <f>SUM($V6:$V15)+SUM($V20:$V25)+SUM($V36:$V52)</f>
        <v>30115</v>
      </c>
      <c r="D67" s="73">
        <f>(SUM($V6:$V15)+SUM($V20:$V25)+SUM($V36:$V52))/(SUM($V53:$V62)+SUM($V67:$V72)+SUM($V83:$V99))*100-100</f>
        <v>-14.948599186624492</v>
      </c>
      <c r="E67" s="74">
        <f>SUM($W6:$W15)+SUM($W20:$W25)+SUM($W36:$W52)</f>
        <v>11947</v>
      </c>
      <c r="F67" s="73">
        <f>(SUM($W6:$W15)+SUM($W20:$W25)+SUM($W36:$W52))/(SUM($W53:$W62)+SUM($W67:$W72)+SUM($W83:$W99))*100-100</f>
        <v>-25.928451856903706</v>
      </c>
      <c r="G67" s="74">
        <f>SUM($X6:$X15)+SUM($X20:$X25)+SUM($X36:$X52)</f>
        <v>13419</v>
      </c>
      <c r="H67" s="73">
        <f>(SUM($X6:$X15)+SUM($X20:$X25)+SUM($X36:$X52))/(SUM($X53:$X62)+SUM($X67:$X72)+SUM($X83:$X99))*100-100</f>
        <v>-10.884579625448268</v>
      </c>
      <c r="I67" s="74">
        <f>SUM($Y6:$Y15)+SUM($Y20:$Y25)+SUM($Y36:$Y52)</f>
        <v>294</v>
      </c>
      <c r="J67" s="73">
        <f>(SUM($Y6:$Y15)+SUM($Y20:$Y25)+SUM($Y36:$Y52))/(SUM($Y53:$Y62)+SUM($Y67:$Y72)+SUM($Y83:$Y99))*100-100</f>
        <v>219.56521739130437</v>
      </c>
      <c r="K67" s="74">
        <f>SUM($Z6:$Z15)+SUM($Z20:$Z25)+SUM($Z36:$Z52)</f>
        <v>4455</v>
      </c>
      <c r="L67" s="73">
        <f>(SUM($Z6:$Z15)+SUM($Z20:$Z25)+SUM($Z36:$Z52))/(SUM($Z53:$Z62)+SUM($Z67:$Z72)+SUM($Z83:$Z99))*100-100</f>
        <v>7.895374182610794</v>
      </c>
      <c r="M67" s="74">
        <f>SUM($AA6:$AA15)+SUM($AA20:$AA25)+SUM($AA36:$AA52)</f>
        <v>1892</v>
      </c>
      <c r="N67" s="73">
        <f>(SUM($AA6:$AA15)+SUM($AA20:$AA25)+SUM($AA36:$AA52))/(SUM($AA53:$AA62)+SUM($AA67:$AA72)+SUM($AA83:$AA99))*100-100</f>
        <v>26.894701542588862</v>
      </c>
      <c r="O67" s="74">
        <f>SUM($AB6:$AB15)+SUM($AB20:$AB25)+SUM($AB36:$AB52)</f>
        <v>2563</v>
      </c>
      <c r="P67" s="75">
        <f>(SUM($AB6:$AB15)+SUM($AB20:$AB25)+SUM($AB36:$AB52))/(SUM($AB53:$AB62)+SUM($AB67:$AB72)+SUM($AB83:$AB99))*100-100</f>
        <v>-2.6585643752373755</v>
      </c>
      <c r="S67" s="65" t="s">
        <v>143</v>
      </c>
      <c r="T67" s="65" t="s">
        <v>105</v>
      </c>
      <c r="U67" s="65" t="s">
        <v>108</v>
      </c>
      <c r="V67" s="67">
        <v>964</v>
      </c>
      <c r="W67" s="67">
        <v>573</v>
      </c>
      <c r="X67" s="67">
        <v>345</v>
      </c>
      <c r="Y67" s="67">
        <v>1</v>
      </c>
      <c r="Z67" s="67">
        <v>45</v>
      </c>
      <c r="AA67" s="67">
        <v>0</v>
      </c>
      <c r="AB67" s="67">
        <v>45</v>
      </c>
    </row>
    <row r="68" spans="19:28" ht="15.75" customHeight="1">
      <c r="S68" s="65" t="s">
        <v>143</v>
      </c>
      <c r="T68" s="65" t="s">
        <v>105</v>
      </c>
      <c r="U68" s="65" t="s">
        <v>109</v>
      </c>
      <c r="V68" s="67">
        <v>566</v>
      </c>
      <c r="W68" s="67">
        <v>320</v>
      </c>
      <c r="X68" s="67">
        <v>214</v>
      </c>
      <c r="Y68" s="67">
        <v>1</v>
      </c>
      <c r="Z68" s="67">
        <v>31</v>
      </c>
      <c r="AA68" s="67">
        <v>0</v>
      </c>
      <c r="AB68" s="67">
        <v>31</v>
      </c>
    </row>
    <row r="69" spans="19:28" ht="15.75" customHeight="1">
      <c r="S69" s="65" t="s">
        <v>143</v>
      </c>
      <c r="T69" s="65" t="s">
        <v>105</v>
      </c>
      <c r="U69" s="65" t="s">
        <v>110</v>
      </c>
      <c r="V69" s="67">
        <v>679</v>
      </c>
      <c r="W69" s="67">
        <v>330</v>
      </c>
      <c r="X69" s="67">
        <v>305</v>
      </c>
      <c r="Y69" s="67">
        <v>1</v>
      </c>
      <c r="Z69" s="67">
        <v>43</v>
      </c>
      <c r="AA69" s="67">
        <v>0</v>
      </c>
      <c r="AB69" s="67">
        <v>43</v>
      </c>
    </row>
    <row r="70" spans="19:28" ht="15.75" customHeight="1">
      <c r="S70" s="65" t="s">
        <v>143</v>
      </c>
      <c r="T70" s="65" t="s">
        <v>105</v>
      </c>
      <c r="U70" s="65" t="s">
        <v>111</v>
      </c>
      <c r="V70" s="67">
        <v>300</v>
      </c>
      <c r="W70" s="67">
        <v>186</v>
      </c>
      <c r="X70" s="67">
        <v>76</v>
      </c>
      <c r="Y70" s="67">
        <v>1</v>
      </c>
      <c r="Z70" s="67">
        <v>37</v>
      </c>
      <c r="AA70" s="67">
        <v>0</v>
      </c>
      <c r="AB70" s="67">
        <v>37</v>
      </c>
    </row>
    <row r="71" spans="19:28" ht="12">
      <c r="S71" s="65" t="s">
        <v>143</v>
      </c>
      <c r="T71" s="65" t="s">
        <v>105</v>
      </c>
      <c r="U71" s="65" t="s">
        <v>112</v>
      </c>
      <c r="V71" s="67">
        <v>401</v>
      </c>
      <c r="W71" s="67">
        <v>305</v>
      </c>
      <c r="X71" s="67">
        <v>78</v>
      </c>
      <c r="Y71" s="67">
        <v>0</v>
      </c>
      <c r="Z71" s="67">
        <v>18</v>
      </c>
      <c r="AA71" s="67">
        <v>0</v>
      </c>
      <c r="AB71" s="67">
        <v>18</v>
      </c>
    </row>
    <row r="72" spans="19:28" ht="12">
      <c r="S72" s="65" t="s">
        <v>143</v>
      </c>
      <c r="T72" s="65" t="s">
        <v>105</v>
      </c>
      <c r="U72" s="65" t="s">
        <v>113</v>
      </c>
      <c r="V72" s="67">
        <v>1179</v>
      </c>
      <c r="W72" s="67">
        <v>810</v>
      </c>
      <c r="X72" s="67">
        <v>223</v>
      </c>
      <c r="Y72" s="67">
        <v>5</v>
      </c>
      <c r="Z72" s="67">
        <v>141</v>
      </c>
      <c r="AA72" s="67">
        <v>54</v>
      </c>
      <c r="AB72" s="67">
        <v>87</v>
      </c>
    </row>
    <row r="73" spans="19:28" ht="12">
      <c r="S73" s="65" t="s">
        <v>143</v>
      </c>
      <c r="T73" s="65" t="s">
        <v>105</v>
      </c>
      <c r="U73" s="65" t="s">
        <v>114</v>
      </c>
      <c r="V73" s="67">
        <v>1100</v>
      </c>
      <c r="W73" s="67">
        <v>641</v>
      </c>
      <c r="X73" s="67">
        <v>330</v>
      </c>
      <c r="Y73" s="67">
        <v>7</v>
      </c>
      <c r="Z73" s="67">
        <v>122</v>
      </c>
      <c r="AA73" s="67">
        <v>0</v>
      </c>
      <c r="AB73" s="67">
        <v>122</v>
      </c>
    </row>
    <row r="74" spans="19:28" ht="12">
      <c r="S74" s="65" t="s">
        <v>143</v>
      </c>
      <c r="T74" s="65" t="s">
        <v>105</v>
      </c>
      <c r="U74" s="65" t="s">
        <v>115</v>
      </c>
      <c r="V74" s="67">
        <v>2792</v>
      </c>
      <c r="W74" s="67">
        <v>1535</v>
      </c>
      <c r="X74" s="67">
        <v>841</v>
      </c>
      <c r="Y74" s="67">
        <v>11</v>
      </c>
      <c r="Z74" s="67">
        <v>405</v>
      </c>
      <c r="AA74" s="67">
        <v>203</v>
      </c>
      <c r="AB74" s="67">
        <v>202</v>
      </c>
    </row>
    <row r="75" spans="19:28" ht="12">
      <c r="S75" s="65" t="s">
        <v>143</v>
      </c>
      <c r="T75" s="65" t="s">
        <v>105</v>
      </c>
      <c r="U75" s="65" t="s">
        <v>116</v>
      </c>
      <c r="V75" s="67">
        <v>5254</v>
      </c>
      <c r="W75" s="67">
        <v>2027</v>
      </c>
      <c r="X75" s="67">
        <v>1780</v>
      </c>
      <c r="Y75" s="67">
        <v>6</v>
      </c>
      <c r="Z75" s="67">
        <v>1441</v>
      </c>
      <c r="AA75" s="67">
        <v>505</v>
      </c>
      <c r="AB75" s="67">
        <v>936</v>
      </c>
    </row>
    <row r="76" spans="19:28" ht="12">
      <c r="S76" s="65" t="s">
        <v>143</v>
      </c>
      <c r="T76" s="65" t="s">
        <v>105</v>
      </c>
      <c r="U76" s="65" t="s">
        <v>117</v>
      </c>
      <c r="V76" s="67">
        <v>1028</v>
      </c>
      <c r="W76" s="67">
        <v>639</v>
      </c>
      <c r="X76" s="67">
        <v>284</v>
      </c>
      <c r="Y76" s="67">
        <v>3</v>
      </c>
      <c r="Z76" s="67">
        <v>102</v>
      </c>
      <c r="AA76" s="67">
        <v>0</v>
      </c>
      <c r="AB76" s="67">
        <v>102</v>
      </c>
    </row>
    <row r="77" spans="19:28" ht="12">
      <c r="S77" s="65" t="s">
        <v>143</v>
      </c>
      <c r="T77" s="65" t="s">
        <v>105</v>
      </c>
      <c r="U77" s="65" t="s">
        <v>118</v>
      </c>
      <c r="V77" s="67">
        <v>1154</v>
      </c>
      <c r="W77" s="67">
        <v>598</v>
      </c>
      <c r="X77" s="67">
        <v>375</v>
      </c>
      <c r="Y77" s="67">
        <v>0</v>
      </c>
      <c r="Z77" s="67">
        <v>181</v>
      </c>
      <c r="AA77" s="67">
        <v>0</v>
      </c>
      <c r="AB77" s="67">
        <v>181</v>
      </c>
    </row>
    <row r="78" spans="19:28" ht="12">
      <c r="S78" s="65" t="s">
        <v>143</v>
      </c>
      <c r="T78" s="65" t="s">
        <v>105</v>
      </c>
      <c r="U78" s="65" t="s">
        <v>119</v>
      </c>
      <c r="V78" s="67">
        <v>2114</v>
      </c>
      <c r="W78" s="67">
        <v>551</v>
      </c>
      <c r="X78" s="67">
        <v>577</v>
      </c>
      <c r="Y78" s="67">
        <v>5</v>
      </c>
      <c r="Z78" s="67">
        <v>981</v>
      </c>
      <c r="AA78" s="67">
        <v>675</v>
      </c>
      <c r="AB78" s="67">
        <v>306</v>
      </c>
    </row>
    <row r="79" spans="19:28" ht="12">
      <c r="S79" s="65" t="s">
        <v>143</v>
      </c>
      <c r="T79" s="65" t="s">
        <v>105</v>
      </c>
      <c r="U79" s="65" t="s">
        <v>120</v>
      </c>
      <c r="V79" s="67">
        <v>5998</v>
      </c>
      <c r="W79" s="67">
        <v>1131</v>
      </c>
      <c r="X79" s="67">
        <v>2743</v>
      </c>
      <c r="Y79" s="67">
        <v>29</v>
      </c>
      <c r="Z79" s="67">
        <v>2095</v>
      </c>
      <c r="AA79" s="67">
        <v>861</v>
      </c>
      <c r="AB79" s="67">
        <v>1228</v>
      </c>
    </row>
    <row r="80" spans="19:28" ht="12">
      <c r="S80" s="65" t="s">
        <v>143</v>
      </c>
      <c r="T80" s="65" t="s">
        <v>105</v>
      </c>
      <c r="U80" s="65" t="s">
        <v>121</v>
      </c>
      <c r="V80" s="67">
        <v>4238</v>
      </c>
      <c r="W80" s="67">
        <v>1188</v>
      </c>
      <c r="X80" s="67">
        <v>1281</v>
      </c>
      <c r="Y80" s="67">
        <v>7</v>
      </c>
      <c r="Z80" s="67">
        <v>1762</v>
      </c>
      <c r="AA80" s="67">
        <v>1117</v>
      </c>
      <c r="AB80" s="67">
        <v>645</v>
      </c>
    </row>
    <row r="81" spans="19:28" ht="12">
      <c r="S81" s="65" t="s">
        <v>143</v>
      </c>
      <c r="T81" s="65" t="s">
        <v>105</v>
      </c>
      <c r="U81" s="65" t="s">
        <v>122</v>
      </c>
      <c r="V81" s="67">
        <v>692</v>
      </c>
      <c r="W81" s="67">
        <v>318</v>
      </c>
      <c r="X81" s="67">
        <v>216</v>
      </c>
      <c r="Y81" s="67">
        <v>0</v>
      </c>
      <c r="Z81" s="67">
        <v>158</v>
      </c>
      <c r="AA81" s="67">
        <v>0</v>
      </c>
      <c r="AB81" s="67">
        <v>158</v>
      </c>
    </row>
    <row r="82" spans="19:28" ht="12">
      <c r="S82" s="65" t="s">
        <v>143</v>
      </c>
      <c r="T82" s="65" t="s">
        <v>105</v>
      </c>
      <c r="U82" s="65" t="s">
        <v>123</v>
      </c>
      <c r="V82" s="67">
        <v>541</v>
      </c>
      <c r="W82" s="67">
        <v>344</v>
      </c>
      <c r="X82" s="67">
        <v>148</v>
      </c>
      <c r="Y82" s="67">
        <v>2</v>
      </c>
      <c r="Z82" s="67">
        <v>47</v>
      </c>
      <c r="AA82" s="67">
        <v>0</v>
      </c>
      <c r="AB82" s="67">
        <v>47</v>
      </c>
    </row>
    <row r="83" spans="19:28" ht="12">
      <c r="S83" s="65" t="s">
        <v>143</v>
      </c>
      <c r="T83" s="65" t="s">
        <v>105</v>
      </c>
      <c r="U83" s="65" t="s">
        <v>124</v>
      </c>
      <c r="V83" s="67">
        <v>237</v>
      </c>
      <c r="W83" s="67">
        <v>165</v>
      </c>
      <c r="X83" s="67">
        <v>64</v>
      </c>
      <c r="Y83" s="67">
        <v>2</v>
      </c>
      <c r="Z83" s="67">
        <v>6</v>
      </c>
      <c r="AA83" s="67">
        <v>0</v>
      </c>
      <c r="AB83" s="67">
        <v>6</v>
      </c>
    </row>
    <row r="84" spans="19:28" ht="12">
      <c r="S84" s="65" t="s">
        <v>143</v>
      </c>
      <c r="T84" s="65" t="s">
        <v>105</v>
      </c>
      <c r="U84" s="65" t="s">
        <v>125</v>
      </c>
      <c r="V84" s="67">
        <v>393</v>
      </c>
      <c r="W84" s="67">
        <v>203</v>
      </c>
      <c r="X84" s="67">
        <v>118</v>
      </c>
      <c r="Y84" s="67">
        <v>4</v>
      </c>
      <c r="Z84" s="67">
        <v>68</v>
      </c>
      <c r="AA84" s="67">
        <v>62</v>
      </c>
      <c r="AB84" s="67">
        <v>6</v>
      </c>
    </row>
    <row r="85" spans="19:28" ht="12">
      <c r="S85" s="65" t="s">
        <v>143</v>
      </c>
      <c r="T85" s="65" t="s">
        <v>105</v>
      </c>
      <c r="U85" s="65" t="s">
        <v>126</v>
      </c>
      <c r="V85" s="67">
        <v>1381</v>
      </c>
      <c r="W85" s="67">
        <v>620</v>
      </c>
      <c r="X85" s="67">
        <v>614</v>
      </c>
      <c r="Y85" s="67">
        <v>1</v>
      </c>
      <c r="Z85" s="67">
        <v>146</v>
      </c>
      <c r="AA85" s="67">
        <v>52</v>
      </c>
      <c r="AB85" s="67">
        <v>94</v>
      </c>
    </row>
    <row r="86" spans="19:28" ht="12">
      <c r="S86" s="65" t="s">
        <v>143</v>
      </c>
      <c r="T86" s="65" t="s">
        <v>105</v>
      </c>
      <c r="U86" s="65" t="s">
        <v>127</v>
      </c>
      <c r="V86" s="67">
        <v>1921</v>
      </c>
      <c r="W86" s="67">
        <v>589</v>
      </c>
      <c r="X86" s="67">
        <v>851</v>
      </c>
      <c r="Y86" s="67">
        <v>0</v>
      </c>
      <c r="Z86" s="67">
        <v>481</v>
      </c>
      <c r="AA86" s="67">
        <v>248</v>
      </c>
      <c r="AB86" s="67">
        <v>233</v>
      </c>
    </row>
    <row r="87" spans="19:28" ht="12">
      <c r="S87" s="65" t="s">
        <v>143</v>
      </c>
      <c r="T87" s="65" t="s">
        <v>105</v>
      </c>
      <c r="U87" s="65" t="s">
        <v>128</v>
      </c>
      <c r="V87" s="67">
        <v>816</v>
      </c>
      <c r="W87" s="67">
        <v>391</v>
      </c>
      <c r="X87" s="67">
        <v>288</v>
      </c>
      <c r="Y87" s="67">
        <v>3</v>
      </c>
      <c r="Z87" s="67">
        <v>134</v>
      </c>
      <c r="AA87" s="67">
        <v>88</v>
      </c>
      <c r="AB87" s="67">
        <v>46</v>
      </c>
    </row>
    <row r="88" spans="19:28" ht="12">
      <c r="S88" s="65" t="s">
        <v>143</v>
      </c>
      <c r="T88" s="65" t="s">
        <v>105</v>
      </c>
      <c r="U88" s="65" t="s">
        <v>129</v>
      </c>
      <c r="V88" s="67">
        <v>506</v>
      </c>
      <c r="W88" s="67">
        <v>250</v>
      </c>
      <c r="X88" s="67">
        <v>247</v>
      </c>
      <c r="Y88" s="67">
        <v>0</v>
      </c>
      <c r="Z88" s="67">
        <v>9</v>
      </c>
      <c r="AA88" s="67">
        <v>0</v>
      </c>
      <c r="AB88" s="67">
        <v>9</v>
      </c>
    </row>
    <row r="89" spans="19:28" ht="12">
      <c r="S89" s="65" t="s">
        <v>143</v>
      </c>
      <c r="T89" s="65" t="s">
        <v>105</v>
      </c>
      <c r="U89" s="65" t="s">
        <v>130</v>
      </c>
      <c r="V89" s="67">
        <v>609</v>
      </c>
      <c r="W89" s="67">
        <v>345</v>
      </c>
      <c r="X89" s="67">
        <v>236</v>
      </c>
      <c r="Y89" s="67">
        <v>4</v>
      </c>
      <c r="Z89" s="67">
        <v>24</v>
      </c>
      <c r="AA89" s="67">
        <v>0</v>
      </c>
      <c r="AB89" s="67">
        <v>24</v>
      </c>
    </row>
    <row r="90" spans="19:28" ht="12">
      <c r="S90" s="65" t="s">
        <v>143</v>
      </c>
      <c r="T90" s="65" t="s">
        <v>105</v>
      </c>
      <c r="U90" s="65" t="s">
        <v>131</v>
      </c>
      <c r="V90" s="67">
        <v>745</v>
      </c>
      <c r="W90" s="67">
        <v>410</v>
      </c>
      <c r="X90" s="67">
        <v>204</v>
      </c>
      <c r="Y90" s="67">
        <v>0</v>
      </c>
      <c r="Z90" s="67">
        <v>131</v>
      </c>
      <c r="AA90" s="67">
        <v>105</v>
      </c>
      <c r="AB90" s="67">
        <v>26</v>
      </c>
    </row>
    <row r="91" spans="19:28" ht="12">
      <c r="S91" s="65" t="s">
        <v>143</v>
      </c>
      <c r="T91" s="65" t="s">
        <v>105</v>
      </c>
      <c r="U91" s="65" t="s">
        <v>132</v>
      </c>
      <c r="V91" s="67">
        <v>301</v>
      </c>
      <c r="W91" s="67">
        <v>193</v>
      </c>
      <c r="X91" s="67">
        <v>78</v>
      </c>
      <c r="Y91" s="67">
        <v>0</v>
      </c>
      <c r="Z91" s="67">
        <v>30</v>
      </c>
      <c r="AA91" s="67">
        <v>0</v>
      </c>
      <c r="AB91" s="67">
        <v>30</v>
      </c>
    </row>
    <row r="92" spans="19:28" ht="12">
      <c r="S92" s="65" t="s">
        <v>143</v>
      </c>
      <c r="T92" s="65" t="s">
        <v>105</v>
      </c>
      <c r="U92" s="65" t="s">
        <v>133</v>
      </c>
      <c r="V92" s="67">
        <v>3407</v>
      </c>
      <c r="W92" s="67">
        <v>1115</v>
      </c>
      <c r="X92" s="67">
        <v>1570</v>
      </c>
      <c r="Y92" s="67">
        <v>1</v>
      </c>
      <c r="Z92" s="67">
        <v>721</v>
      </c>
      <c r="AA92" s="67">
        <v>353</v>
      </c>
      <c r="AB92" s="67">
        <v>366</v>
      </c>
    </row>
    <row r="93" spans="19:28" ht="12">
      <c r="S93" s="65" t="s">
        <v>143</v>
      </c>
      <c r="T93" s="65" t="s">
        <v>105</v>
      </c>
      <c r="U93" s="65" t="s">
        <v>134</v>
      </c>
      <c r="V93" s="67">
        <v>628</v>
      </c>
      <c r="W93" s="67">
        <v>276</v>
      </c>
      <c r="X93" s="67">
        <v>280</v>
      </c>
      <c r="Y93" s="67">
        <v>0</v>
      </c>
      <c r="Z93" s="67">
        <v>72</v>
      </c>
      <c r="AA93" s="67">
        <v>55</v>
      </c>
      <c r="AB93" s="67">
        <v>17</v>
      </c>
    </row>
    <row r="94" spans="19:28" ht="12">
      <c r="S94" s="65" t="s">
        <v>143</v>
      </c>
      <c r="T94" s="65" t="s">
        <v>105</v>
      </c>
      <c r="U94" s="65" t="s">
        <v>135</v>
      </c>
      <c r="V94" s="67">
        <v>552</v>
      </c>
      <c r="W94" s="67">
        <v>286</v>
      </c>
      <c r="X94" s="67">
        <v>245</v>
      </c>
      <c r="Y94" s="67">
        <v>1</v>
      </c>
      <c r="Z94" s="67">
        <v>20</v>
      </c>
      <c r="AA94" s="67">
        <v>0</v>
      </c>
      <c r="AB94" s="67">
        <v>20</v>
      </c>
    </row>
    <row r="95" spans="19:28" ht="12">
      <c r="S95" s="65" t="s">
        <v>143</v>
      </c>
      <c r="T95" s="65" t="s">
        <v>105</v>
      </c>
      <c r="U95" s="65" t="s">
        <v>136</v>
      </c>
      <c r="V95" s="67">
        <v>869</v>
      </c>
      <c r="W95" s="67">
        <v>456</v>
      </c>
      <c r="X95" s="67">
        <v>351</v>
      </c>
      <c r="Y95" s="67">
        <v>1</v>
      </c>
      <c r="Z95" s="67">
        <v>61</v>
      </c>
      <c r="AA95" s="67">
        <v>0</v>
      </c>
      <c r="AB95" s="67">
        <v>61</v>
      </c>
    </row>
    <row r="96" spans="19:28" ht="12">
      <c r="S96" s="65" t="s">
        <v>143</v>
      </c>
      <c r="T96" s="65" t="s">
        <v>105</v>
      </c>
      <c r="U96" s="65" t="s">
        <v>137</v>
      </c>
      <c r="V96" s="67">
        <v>621</v>
      </c>
      <c r="W96" s="67">
        <v>345</v>
      </c>
      <c r="X96" s="67">
        <v>201</v>
      </c>
      <c r="Y96" s="67">
        <v>1</v>
      </c>
      <c r="Z96" s="67">
        <v>74</v>
      </c>
      <c r="AA96" s="67">
        <v>36</v>
      </c>
      <c r="AB96" s="67">
        <v>38</v>
      </c>
    </row>
    <row r="97" spans="19:28" ht="12">
      <c r="S97" s="65" t="s">
        <v>143</v>
      </c>
      <c r="T97" s="65" t="s">
        <v>105</v>
      </c>
      <c r="U97" s="65" t="s">
        <v>138</v>
      </c>
      <c r="V97" s="67">
        <v>632</v>
      </c>
      <c r="W97" s="67">
        <v>354</v>
      </c>
      <c r="X97" s="67">
        <v>252</v>
      </c>
      <c r="Y97" s="67">
        <v>0</v>
      </c>
      <c r="Z97" s="67">
        <v>26</v>
      </c>
      <c r="AA97" s="67">
        <v>0</v>
      </c>
      <c r="AB97" s="67">
        <v>26</v>
      </c>
    </row>
    <row r="98" spans="19:28" ht="12">
      <c r="S98" s="65" t="s">
        <v>143</v>
      </c>
      <c r="T98" s="65" t="s">
        <v>105</v>
      </c>
      <c r="U98" s="65" t="s">
        <v>139</v>
      </c>
      <c r="V98" s="67">
        <v>1171</v>
      </c>
      <c r="W98" s="67">
        <v>576</v>
      </c>
      <c r="X98" s="67">
        <v>494</v>
      </c>
      <c r="Y98" s="67">
        <v>18</v>
      </c>
      <c r="Z98" s="67">
        <v>83</v>
      </c>
      <c r="AA98" s="67">
        <v>0</v>
      </c>
      <c r="AB98" s="67">
        <v>83</v>
      </c>
    </row>
    <row r="99" spans="19:28" ht="12">
      <c r="S99" s="65" t="s">
        <v>143</v>
      </c>
      <c r="T99" s="65" t="s">
        <v>105</v>
      </c>
      <c r="U99" s="65" t="s">
        <v>140</v>
      </c>
      <c r="V99" s="67">
        <v>1437</v>
      </c>
      <c r="W99" s="67">
        <v>331</v>
      </c>
      <c r="X99" s="67">
        <v>965</v>
      </c>
      <c r="Y99" s="67">
        <v>0</v>
      </c>
      <c r="Z99" s="67">
        <v>141</v>
      </c>
      <c r="AA99" s="67">
        <v>131</v>
      </c>
      <c r="AB99" s="67">
        <v>10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１１月分着工新設住宅戸数：利用関係別・都道府県別表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3465</v>
      </c>
      <c r="D6" s="62">
        <f aca="true" t="shared" si="1" ref="D6:D52">IF(OR($V6="",$V53=""),"",IF(AND($V6=0,$V53=0),"0.0",IF(AND($V6&gt;0,$V53=0),"     -   ",IF(AND($V6=0,$V53&gt;0),"  -100.0",$V6/$V53*100-100))))</f>
        <v>37.5</v>
      </c>
      <c r="E6" s="63">
        <f aca="true" t="shared" si="2" ref="E6:E52">IF($W6="","",IF($W6=0,0,$W6))</f>
        <v>1001</v>
      </c>
      <c r="F6" s="62">
        <f aca="true" t="shared" si="3" ref="F6:F52">IF(OR($W6="",$W53=""),"",IF(AND($W6=0,$W53=0),"0.0",IF(AND($W6&gt;0,$W53=0),"     -   ",IF(AND($W6=0,$W53&gt;0),"  -100.0",$W6/$W53*100-100))))</f>
        <v>-9.657039711191345</v>
      </c>
      <c r="G6" s="63">
        <f aca="true" t="shared" si="4" ref="G6:G52">IF($X6="","",IF($X6=0,0,$X6))</f>
        <v>2029</v>
      </c>
      <c r="H6" s="62">
        <f aca="true" t="shared" si="5" ref="H6:H52">IF(OR($X6="",$X53=""),"",IF(AND($X6=0,$X53=0),"0.0",IF(AND($X6&gt;0,$X53=0),"     -   ",IF(AND($X6=0,$X53&gt;0),"  -100.0",$X6/$X53*100-100))))</f>
        <v>88.04448563484709</v>
      </c>
      <c r="I6" s="63">
        <f aca="true" t="shared" si="6" ref="I6:I52">IF($Y6="","",IF($Y6=0,0,$Y6))</f>
        <v>29</v>
      </c>
      <c r="J6" s="62">
        <f aca="true" t="shared" si="7" ref="J6:J52">IF(OR($Y6="",$Y53=""),"",IF(AND($Y6=0,$Y53=0),"0.0",IF(AND($Y6&gt;0,$Y53=0),"     -   ",IF(AND($Y6=0,$Y53&gt;0),"  -100.0",$Y6/$Y53*100-100))))</f>
        <v>-52.459016393442624</v>
      </c>
      <c r="K6" s="63">
        <f aca="true" t="shared" si="8" ref="K6:K52">IF($Z6="","",IF($Z6=0,0,$Z6))</f>
        <v>406</v>
      </c>
      <c r="L6" s="62">
        <f aca="true" t="shared" si="9" ref="L6:L52">IF(OR($Z6="",$Z53=""),"",IF(AND($Z6=0,$Z53=0),"0.0",IF(AND($Z6&gt;0,$Z53=0),"     -   ",IF(AND($Z6=0,$Z53&gt;0),"  -100.0",$Z6/$Z53*100-100))))</f>
        <v>49.264705882352956</v>
      </c>
      <c r="M6" s="63">
        <f aca="true" t="shared" si="10" ref="M6:M52">IF($AA6="","",IF($AA6=0,0,$AA6))</f>
        <v>234</v>
      </c>
      <c r="N6" s="62">
        <f aca="true" t="shared" si="11" ref="N6:N52">IF(OR($AA6="",$AA53=""),"",IF(AND($AA6=0,$AA53=0),"0.0",IF(AND($AA6&gt;0,$AA53=0),"     -   ",IF(AND($AA6=0,$AA53&gt;0),"  -100.0",$AA6/$AA53*100-100))))</f>
        <v>90.2439024390244</v>
      </c>
      <c r="O6" s="63">
        <f aca="true" t="shared" si="12" ref="O6:O52">IF($AB6="","",IF($AB6=0,0,$AB6))</f>
        <v>172</v>
      </c>
      <c r="P6" s="64">
        <f aca="true" t="shared" si="13" ref="P6:P52">IF(OR($AB6="",$AB53=""),"",IF(AND($AB6=0,$AB53=0),"0.0",IF(AND($AB6&gt;0,$AB53=0),"     -   ",IF(AND($AB6=0,$AB53&gt;0),"  -100.0",$AB6/$AB53*100-100))))</f>
        <v>15.436241610738264</v>
      </c>
      <c r="R6" s="1" t="s">
        <v>92</v>
      </c>
      <c r="S6" s="65" t="s">
        <v>142</v>
      </c>
      <c r="T6" s="65" t="s">
        <v>104</v>
      </c>
      <c r="U6" s="65" t="s">
        <v>95</v>
      </c>
      <c r="V6" s="66">
        <v>3465</v>
      </c>
      <c r="W6" s="66">
        <v>1001</v>
      </c>
      <c r="X6" s="66">
        <v>2029</v>
      </c>
      <c r="Y6" s="66">
        <v>29</v>
      </c>
      <c r="Z6" s="66">
        <v>406</v>
      </c>
      <c r="AA6" s="66">
        <v>234</v>
      </c>
      <c r="AB6" s="66">
        <v>172</v>
      </c>
    </row>
    <row r="7" spans="2:28" ht="15.75" customHeight="1">
      <c r="B7" s="12" t="s">
        <v>11</v>
      </c>
      <c r="C7" s="61">
        <f t="shared" si="0"/>
        <v>565</v>
      </c>
      <c r="D7" s="62">
        <f t="shared" si="1"/>
        <v>-16.047548291233284</v>
      </c>
      <c r="E7" s="63">
        <f t="shared" si="2"/>
        <v>272</v>
      </c>
      <c r="F7" s="62">
        <f t="shared" si="3"/>
        <v>-38.60045146726863</v>
      </c>
      <c r="G7" s="63">
        <f t="shared" si="4"/>
        <v>251</v>
      </c>
      <c r="H7" s="62">
        <f t="shared" si="5"/>
        <v>26.767676767676775</v>
      </c>
      <c r="I7" s="63">
        <f t="shared" si="6"/>
        <v>0</v>
      </c>
      <c r="J7" s="62" t="str">
        <f t="shared" si="7"/>
        <v>  -100.0</v>
      </c>
      <c r="K7" s="63">
        <f t="shared" si="8"/>
        <v>42</v>
      </c>
      <c r="L7" s="62">
        <f t="shared" si="9"/>
        <v>40</v>
      </c>
      <c r="M7" s="63">
        <f t="shared" si="10"/>
        <v>0</v>
      </c>
      <c r="N7" s="62" t="str">
        <f t="shared" si="11"/>
        <v>0.0</v>
      </c>
      <c r="O7" s="63">
        <f t="shared" si="12"/>
        <v>42</v>
      </c>
      <c r="P7" s="64">
        <f t="shared" si="13"/>
        <v>40</v>
      </c>
      <c r="S7" s="65" t="s">
        <v>142</v>
      </c>
      <c r="T7" s="65" t="s">
        <v>104</v>
      </c>
      <c r="U7" s="65" t="s">
        <v>96</v>
      </c>
      <c r="V7" s="67">
        <v>565</v>
      </c>
      <c r="W7" s="67">
        <v>272</v>
      </c>
      <c r="X7" s="67">
        <v>251</v>
      </c>
      <c r="Y7" s="67">
        <v>0</v>
      </c>
      <c r="Z7" s="67">
        <v>42</v>
      </c>
      <c r="AA7" s="67">
        <v>0</v>
      </c>
      <c r="AB7" s="67">
        <v>42</v>
      </c>
    </row>
    <row r="8" spans="2:28" ht="15.75" customHeight="1">
      <c r="B8" s="12" t="s">
        <v>12</v>
      </c>
      <c r="C8" s="61">
        <f t="shared" si="0"/>
        <v>650</v>
      </c>
      <c r="D8" s="62">
        <f t="shared" si="1"/>
        <v>-27.45535714285714</v>
      </c>
      <c r="E8" s="63">
        <f t="shared" si="2"/>
        <v>355</v>
      </c>
      <c r="F8" s="62">
        <f t="shared" si="3"/>
        <v>-30.6640625</v>
      </c>
      <c r="G8" s="63">
        <f t="shared" si="4"/>
        <v>259</v>
      </c>
      <c r="H8" s="62">
        <f t="shared" si="5"/>
        <v>-26</v>
      </c>
      <c r="I8" s="63">
        <f t="shared" si="6"/>
        <v>3</v>
      </c>
      <c r="J8" s="62">
        <f t="shared" si="7"/>
        <v>50</v>
      </c>
      <c r="K8" s="63">
        <f t="shared" si="8"/>
        <v>33</v>
      </c>
      <c r="L8" s="62">
        <f t="shared" si="9"/>
        <v>3.125</v>
      </c>
      <c r="M8" s="63">
        <f t="shared" si="10"/>
        <v>0</v>
      </c>
      <c r="N8" s="62" t="str">
        <f t="shared" si="11"/>
        <v>0.0</v>
      </c>
      <c r="O8" s="63">
        <f t="shared" si="12"/>
        <v>33</v>
      </c>
      <c r="P8" s="64">
        <f t="shared" si="13"/>
        <v>3.125</v>
      </c>
      <c r="S8" s="65" t="s">
        <v>142</v>
      </c>
      <c r="T8" s="65" t="s">
        <v>104</v>
      </c>
      <c r="U8" s="65" t="s">
        <v>94</v>
      </c>
      <c r="V8" s="67">
        <v>650</v>
      </c>
      <c r="W8" s="67">
        <v>355</v>
      </c>
      <c r="X8" s="67">
        <v>259</v>
      </c>
      <c r="Y8" s="67">
        <v>3</v>
      </c>
      <c r="Z8" s="67">
        <v>33</v>
      </c>
      <c r="AA8" s="67">
        <v>0</v>
      </c>
      <c r="AB8" s="67">
        <v>33</v>
      </c>
    </row>
    <row r="9" spans="2:28" ht="15.75" customHeight="1">
      <c r="B9" s="12" t="s">
        <v>13</v>
      </c>
      <c r="C9" s="61">
        <f t="shared" si="0"/>
        <v>3082</v>
      </c>
      <c r="D9" s="62">
        <f t="shared" si="1"/>
        <v>31.48464163822527</v>
      </c>
      <c r="E9" s="63">
        <f t="shared" si="2"/>
        <v>557</v>
      </c>
      <c r="F9" s="62">
        <f t="shared" si="3"/>
        <v>-32.07317073170731</v>
      </c>
      <c r="G9" s="63">
        <f t="shared" si="4"/>
        <v>1564</v>
      </c>
      <c r="H9" s="62">
        <f t="shared" si="5"/>
        <v>31.31821998320737</v>
      </c>
      <c r="I9" s="63">
        <f t="shared" si="6"/>
        <v>197</v>
      </c>
      <c r="J9" s="62">
        <f t="shared" si="7"/>
        <v>2714.285714285714</v>
      </c>
      <c r="K9" s="63">
        <f t="shared" si="8"/>
        <v>764</v>
      </c>
      <c r="L9" s="62">
        <f t="shared" si="9"/>
        <v>134.35582822085888</v>
      </c>
      <c r="M9" s="63">
        <f t="shared" si="10"/>
        <v>530</v>
      </c>
      <c r="N9" s="62">
        <f t="shared" si="11"/>
        <v>338.01652892561987</v>
      </c>
      <c r="O9" s="63">
        <f t="shared" si="12"/>
        <v>234</v>
      </c>
      <c r="P9" s="64">
        <f t="shared" si="13"/>
        <v>14.146341463414629</v>
      </c>
      <c r="S9" s="65" t="s">
        <v>142</v>
      </c>
      <c r="T9" s="65" t="s">
        <v>104</v>
      </c>
      <c r="U9" s="65" t="s">
        <v>97</v>
      </c>
      <c r="V9" s="67">
        <v>3082</v>
      </c>
      <c r="W9" s="67">
        <v>557</v>
      </c>
      <c r="X9" s="67">
        <v>1564</v>
      </c>
      <c r="Y9" s="67">
        <v>197</v>
      </c>
      <c r="Z9" s="67">
        <v>764</v>
      </c>
      <c r="AA9" s="67">
        <v>530</v>
      </c>
      <c r="AB9" s="67">
        <v>234</v>
      </c>
    </row>
    <row r="10" spans="2:28" ht="15.75" customHeight="1">
      <c r="B10" s="12" t="s">
        <v>14</v>
      </c>
      <c r="C10" s="61">
        <f t="shared" si="0"/>
        <v>289</v>
      </c>
      <c r="D10" s="62">
        <f t="shared" si="1"/>
        <v>-23.544973544973544</v>
      </c>
      <c r="E10" s="63">
        <f t="shared" si="2"/>
        <v>166</v>
      </c>
      <c r="F10" s="62">
        <f t="shared" si="3"/>
        <v>-35.15625</v>
      </c>
      <c r="G10" s="63">
        <f t="shared" si="4"/>
        <v>87</v>
      </c>
      <c r="H10" s="62">
        <f t="shared" si="5"/>
        <v>-13</v>
      </c>
      <c r="I10" s="63">
        <f t="shared" si="6"/>
        <v>1</v>
      </c>
      <c r="J10" s="62" t="str">
        <f t="shared" si="7"/>
        <v>     -   </v>
      </c>
      <c r="K10" s="63">
        <f t="shared" si="8"/>
        <v>35</v>
      </c>
      <c r="L10" s="62">
        <f t="shared" si="9"/>
        <v>59.09090909090909</v>
      </c>
      <c r="M10" s="63">
        <f t="shared" si="10"/>
        <v>0</v>
      </c>
      <c r="N10" s="62" t="str">
        <f t="shared" si="11"/>
        <v>0.0</v>
      </c>
      <c r="O10" s="63">
        <f t="shared" si="12"/>
        <v>35</v>
      </c>
      <c r="P10" s="64">
        <f t="shared" si="13"/>
        <v>59.09090909090909</v>
      </c>
      <c r="S10" s="65" t="s">
        <v>142</v>
      </c>
      <c r="T10" s="65" t="s">
        <v>104</v>
      </c>
      <c r="U10" s="65" t="s">
        <v>98</v>
      </c>
      <c r="V10" s="67">
        <v>289</v>
      </c>
      <c r="W10" s="67">
        <v>166</v>
      </c>
      <c r="X10" s="67">
        <v>87</v>
      </c>
      <c r="Y10" s="67">
        <v>1</v>
      </c>
      <c r="Z10" s="67">
        <v>35</v>
      </c>
      <c r="AA10" s="67">
        <v>0</v>
      </c>
      <c r="AB10" s="67">
        <v>35</v>
      </c>
    </row>
    <row r="11" spans="2:28" ht="15.75" customHeight="1">
      <c r="B11" s="12" t="s">
        <v>15</v>
      </c>
      <c r="C11" s="61">
        <f t="shared" si="0"/>
        <v>465</v>
      </c>
      <c r="D11" s="62">
        <f t="shared" si="1"/>
        <v>-22.757475083056477</v>
      </c>
      <c r="E11" s="63">
        <f t="shared" si="2"/>
        <v>238</v>
      </c>
      <c r="F11" s="62">
        <f t="shared" si="3"/>
        <v>-30.813953488372093</v>
      </c>
      <c r="G11" s="63">
        <f t="shared" si="4"/>
        <v>179</v>
      </c>
      <c r="H11" s="62">
        <f t="shared" si="5"/>
        <v>-19.73094170403587</v>
      </c>
      <c r="I11" s="63">
        <f t="shared" si="6"/>
        <v>2</v>
      </c>
      <c r="J11" s="62" t="str">
        <f t="shared" si="7"/>
        <v>     -   </v>
      </c>
      <c r="K11" s="63">
        <f t="shared" si="8"/>
        <v>46</v>
      </c>
      <c r="L11" s="62">
        <f t="shared" si="9"/>
        <v>31.428571428571416</v>
      </c>
      <c r="M11" s="63">
        <f t="shared" si="10"/>
        <v>0</v>
      </c>
      <c r="N11" s="62" t="str">
        <f t="shared" si="11"/>
        <v>0.0</v>
      </c>
      <c r="O11" s="63">
        <f t="shared" si="12"/>
        <v>46</v>
      </c>
      <c r="P11" s="64">
        <f t="shared" si="13"/>
        <v>31.428571428571416</v>
      </c>
      <c r="S11" s="65" t="s">
        <v>142</v>
      </c>
      <c r="T11" s="65" t="s">
        <v>104</v>
      </c>
      <c r="U11" s="65" t="s">
        <v>99</v>
      </c>
      <c r="V11" s="67">
        <v>465</v>
      </c>
      <c r="W11" s="67">
        <v>238</v>
      </c>
      <c r="X11" s="67">
        <v>179</v>
      </c>
      <c r="Y11" s="67">
        <v>2</v>
      </c>
      <c r="Z11" s="67">
        <v>46</v>
      </c>
      <c r="AA11" s="67">
        <v>0</v>
      </c>
      <c r="AB11" s="67">
        <v>46</v>
      </c>
    </row>
    <row r="12" spans="2:28" ht="15.75" customHeight="1">
      <c r="B12" s="12" t="s">
        <v>16</v>
      </c>
      <c r="C12" s="61">
        <f t="shared" si="0"/>
        <v>1342</v>
      </c>
      <c r="D12" s="62">
        <f t="shared" si="1"/>
        <v>-1.0324483775811188</v>
      </c>
      <c r="E12" s="63">
        <f t="shared" si="2"/>
        <v>741</v>
      </c>
      <c r="F12" s="62">
        <f t="shared" si="3"/>
        <v>-6.7924528301886795</v>
      </c>
      <c r="G12" s="63">
        <f t="shared" si="4"/>
        <v>491</v>
      </c>
      <c r="H12" s="62">
        <f t="shared" si="5"/>
        <v>2.505219206680593</v>
      </c>
      <c r="I12" s="63">
        <f t="shared" si="6"/>
        <v>12</v>
      </c>
      <c r="J12" s="62">
        <f t="shared" si="7"/>
        <v>300</v>
      </c>
      <c r="K12" s="63">
        <f t="shared" si="8"/>
        <v>98</v>
      </c>
      <c r="L12" s="62">
        <f t="shared" si="9"/>
        <v>24.0506329113924</v>
      </c>
      <c r="M12" s="63">
        <f t="shared" si="10"/>
        <v>0</v>
      </c>
      <c r="N12" s="62" t="str">
        <f t="shared" si="11"/>
        <v>0.0</v>
      </c>
      <c r="O12" s="63">
        <f t="shared" si="12"/>
        <v>98</v>
      </c>
      <c r="P12" s="64">
        <f t="shared" si="13"/>
        <v>24.0506329113924</v>
      </c>
      <c r="S12" s="65" t="s">
        <v>142</v>
      </c>
      <c r="T12" s="65" t="s">
        <v>104</v>
      </c>
      <c r="U12" s="65" t="s">
        <v>100</v>
      </c>
      <c r="V12" s="67">
        <v>1342</v>
      </c>
      <c r="W12" s="67">
        <v>741</v>
      </c>
      <c r="X12" s="67">
        <v>491</v>
      </c>
      <c r="Y12" s="67">
        <v>12</v>
      </c>
      <c r="Z12" s="67">
        <v>98</v>
      </c>
      <c r="AA12" s="67">
        <v>0</v>
      </c>
      <c r="AB12" s="67">
        <v>98</v>
      </c>
    </row>
    <row r="13" spans="2:28" ht="15.75" customHeight="1">
      <c r="B13" s="12" t="s">
        <v>17</v>
      </c>
      <c r="C13" s="61">
        <f t="shared" si="0"/>
        <v>1762</v>
      </c>
      <c r="D13" s="62">
        <f t="shared" si="1"/>
        <v>-24.28018908465836</v>
      </c>
      <c r="E13" s="63">
        <f t="shared" si="2"/>
        <v>828</v>
      </c>
      <c r="F13" s="62">
        <f t="shared" si="3"/>
        <v>-30.711297071129707</v>
      </c>
      <c r="G13" s="63">
        <f t="shared" si="4"/>
        <v>717</v>
      </c>
      <c r="H13" s="62">
        <f t="shared" si="5"/>
        <v>-21.639344262295083</v>
      </c>
      <c r="I13" s="63">
        <f t="shared" si="6"/>
        <v>6</v>
      </c>
      <c r="J13" s="62">
        <f t="shared" si="7"/>
        <v>-81.25</v>
      </c>
      <c r="K13" s="63">
        <f t="shared" si="8"/>
        <v>211</v>
      </c>
      <c r="L13" s="62">
        <f t="shared" si="9"/>
        <v>14.054054054054049</v>
      </c>
      <c r="M13" s="63">
        <f t="shared" si="10"/>
        <v>0</v>
      </c>
      <c r="N13" s="62" t="str">
        <f t="shared" si="11"/>
        <v>0.0</v>
      </c>
      <c r="O13" s="63">
        <f t="shared" si="12"/>
        <v>211</v>
      </c>
      <c r="P13" s="64">
        <f t="shared" si="13"/>
        <v>14.054054054054049</v>
      </c>
      <c r="S13" s="65" t="s">
        <v>142</v>
      </c>
      <c r="T13" s="65" t="s">
        <v>104</v>
      </c>
      <c r="U13" s="65" t="s">
        <v>101</v>
      </c>
      <c r="V13" s="67">
        <v>1762</v>
      </c>
      <c r="W13" s="67">
        <v>828</v>
      </c>
      <c r="X13" s="67">
        <v>717</v>
      </c>
      <c r="Y13" s="67">
        <v>6</v>
      </c>
      <c r="Z13" s="67">
        <v>211</v>
      </c>
      <c r="AA13" s="67">
        <v>0</v>
      </c>
      <c r="AB13" s="67">
        <v>211</v>
      </c>
    </row>
    <row r="14" spans="2:28" ht="15.75" customHeight="1">
      <c r="B14" s="12" t="s">
        <v>18</v>
      </c>
      <c r="C14" s="61">
        <f t="shared" si="0"/>
        <v>1109</v>
      </c>
      <c r="D14" s="62">
        <f t="shared" si="1"/>
        <v>-12.262658227848107</v>
      </c>
      <c r="E14" s="63">
        <f t="shared" si="2"/>
        <v>558</v>
      </c>
      <c r="F14" s="62">
        <f t="shared" si="3"/>
        <v>-28.27763496143959</v>
      </c>
      <c r="G14" s="63">
        <f t="shared" si="4"/>
        <v>394</v>
      </c>
      <c r="H14" s="62">
        <f t="shared" si="5"/>
        <v>18.67469879518073</v>
      </c>
      <c r="I14" s="63">
        <f t="shared" si="6"/>
        <v>3</v>
      </c>
      <c r="J14" s="62">
        <f t="shared" si="7"/>
        <v>-57.142857142857146</v>
      </c>
      <c r="K14" s="63">
        <f t="shared" si="8"/>
        <v>154</v>
      </c>
      <c r="L14" s="62">
        <f t="shared" si="9"/>
        <v>4.761904761904773</v>
      </c>
      <c r="M14" s="63">
        <f t="shared" si="10"/>
        <v>0</v>
      </c>
      <c r="N14" s="62" t="str">
        <f t="shared" si="11"/>
        <v>0.0</v>
      </c>
      <c r="O14" s="63">
        <f t="shared" si="12"/>
        <v>154</v>
      </c>
      <c r="P14" s="64">
        <f t="shared" si="13"/>
        <v>4.761904761904773</v>
      </c>
      <c r="S14" s="65" t="s">
        <v>142</v>
      </c>
      <c r="T14" s="65" t="s">
        <v>104</v>
      </c>
      <c r="U14" s="65" t="s">
        <v>102</v>
      </c>
      <c r="V14" s="67">
        <v>1109</v>
      </c>
      <c r="W14" s="67">
        <v>558</v>
      </c>
      <c r="X14" s="67">
        <v>394</v>
      </c>
      <c r="Y14" s="67">
        <v>3</v>
      </c>
      <c r="Z14" s="67">
        <v>154</v>
      </c>
      <c r="AA14" s="67">
        <v>0</v>
      </c>
      <c r="AB14" s="67">
        <v>154</v>
      </c>
    </row>
    <row r="15" spans="2:28" ht="15.75" customHeight="1">
      <c r="B15" s="12" t="s">
        <v>19</v>
      </c>
      <c r="C15" s="61">
        <f t="shared" si="0"/>
        <v>1168</v>
      </c>
      <c r="D15" s="62">
        <f t="shared" si="1"/>
        <v>-23.309258043335518</v>
      </c>
      <c r="E15" s="63">
        <f t="shared" si="2"/>
        <v>613</v>
      </c>
      <c r="F15" s="62">
        <f t="shared" si="3"/>
        <v>-26.322115384615387</v>
      </c>
      <c r="G15" s="63">
        <f t="shared" si="4"/>
        <v>374</v>
      </c>
      <c r="H15" s="62">
        <f t="shared" si="5"/>
        <v>-2.604166666666657</v>
      </c>
      <c r="I15" s="63">
        <f t="shared" si="6"/>
        <v>30</v>
      </c>
      <c r="J15" s="62">
        <f t="shared" si="7"/>
        <v>2900</v>
      </c>
      <c r="K15" s="63">
        <f t="shared" si="8"/>
        <v>151</v>
      </c>
      <c r="L15" s="62">
        <f t="shared" si="9"/>
        <v>-50.65359477124183</v>
      </c>
      <c r="M15" s="63">
        <f t="shared" si="10"/>
        <v>0</v>
      </c>
      <c r="N15" s="62" t="str">
        <f t="shared" si="11"/>
        <v>  -100.0</v>
      </c>
      <c r="O15" s="63">
        <f t="shared" si="12"/>
        <v>151</v>
      </c>
      <c r="P15" s="64">
        <f t="shared" si="13"/>
        <v>-7.361963190184056</v>
      </c>
      <c r="S15" s="65" t="s">
        <v>142</v>
      </c>
      <c r="T15" s="65" t="s">
        <v>104</v>
      </c>
      <c r="U15" s="65" t="s">
        <v>103</v>
      </c>
      <c r="V15" s="67">
        <v>1168</v>
      </c>
      <c r="W15" s="67">
        <v>613</v>
      </c>
      <c r="X15" s="67">
        <v>374</v>
      </c>
      <c r="Y15" s="67">
        <v>30</v>
      </c>
      <c r="Z15" s="67">
        <v>151</v>
      </c>
      <c r="AA15" s="67">
        <v>0</v>
      </c>
      <c r="AB15" s="67">
        <v>151</v>
      </c>
    </row>
    <row r="16" spans="2:28" ht="15.75" customHeight="1">
      <c r="B16" s="12" t="s">
        <v>20</v>
      </c>
      <c r="C16" s="61">
        <f t="shared" si="0"/>
        <v>4997</v>
      </c>
      <c r="D16" s="62">
        <f t="shared" si="1"/>
        <v>-19.50708762886599</v>
      </c>
      <c r="E16" s="63">
        <f t="shared" si="2"/>
        <v>1416</v>
      </c>
      <c r="F16" s="62">
        <f t="shared" si="3"/>
        <v>-26.17309697601668</v>
      </c>
      <c r="G16" s="63">
        <f t="shared" si="4"/>
        <v>1895</v>
      </c>
      <c r="H16" s="62">
        <f t="shared" si="5"/>
        <v>-23.619508262797268</v>
      </c>
      <c r="I16" s="63">
        <f t="shared" si="6"/>
        <v>16</v>
      </c>
      <c r="J16" s="62">
        <f t="shared" si="7"/>
        <v>220</v>
      </c>
      <c r="K16" s="63">
        <f t="shared" si="8"/>
        <v>1670</v>
      </c>
      <c r="L16" s="62">
        <f t="shared" si="9"/>
        <v>-7.427937915742788</v>
      </c>
      <c r="M16" s="63">
        <f t="shared" si="10"/>
        <v>470</v>
      </c>
      <c r="N16" s="62">
        <f t="shared" si="11"/>
        <v>32.3943661971831</v>
      </c>
      <c r="O16" s="63">
        <f t="shared" si="12"/>
        <v>1166</v>
      </c>
      <c r="P16" s="64">
        <f t="shared" si="13"/>
        <v>-19.530710835058656</v>
      </c>
      <c r="S16" s="65" t="s">
        <v>142</v>
      </c>
      <c r="T16" s="65" t="s">
        <v>104</v>
      </c>
      <c r="U16" s="65" t="s">
        <v>104</v>
      </c>
      <c r="V16" s="67">
        <v>4997</v>
      </c>
      <c r="W16" s="67">
        <v>1416</v>
      </c>
      <c r="X16" s="67">
        <v>1895</v>
      </c>
      <c r="Y16" s="67">
        <v>16</v>
      </c>
      <c r="Z16" s="67">
        <v>1670</v>
      </c>
      <c r="AA16" s="67">
        <v>470</v>
      </c>
      <c r="AB16" s="67">
        <v>1166</v>
      </c>
    </row>
    <row r="17" spans="2:28" ht="15.75" customHeight="1">
      <c r="B17" s="12" t="s">
        <v>21</v>
      </c>
      <c r="C17" s="61">
        <f t="shared" si="0"/>
        <v>4165</v>
      </c>
      <c r="D17" s="62">
        <f t="shared" si="1"/>
        <v>-9.613715277777786</v>
      </c>
      <c r="E17" s="63">
        <f t="shared" si="2"/>
        <v>1186</v>
      </c>
      <c r="F17" s="62">
        <f t="shared" si="3"/>
        <v>-24.841571609632453</v>
      </c>
      <c r="G17" s="63">
        <f t="shared" si="4"/>
        <v>1787</v>
      </c>
      <c r="H17" s="62">
        <f t="shared" si="5"/>
        <v>-2.8276237085372458</v>
      </c>
      <c r="I17" s="63">
        <f t="shared" si="6"/>
        <v>6</v>
      </c>
      <c r="J17" s="62">
        <f t="shared" si="7"/>
        <v>-40</v>
      </c>
      <c r="K17" s="63">
        <f t="shared" si="8"/>
        <v>1186</v>
      </c>
      <c r="L17" s="62">
        <f t="shared" si="9"/>
        <v>0.4233700254022068</v>
      </c>
      <c r="M17" s="63">
        <f t="shared" si="10"/>
        <v>205</v>
      </c>
      <c r="N17" s="62">
        <f t="shared" si="11"/>
        <v>-5.52995391705069</v>
      </c>
      <c r="O17" s="63">
        <f t="shared" si="12"/>
        <v>981</v>
      </c>
      <c r="P17" s="64">
        <f t="shared" si="13"/>
        <v>3.2631578947368354</v>
      </c>
      <c r="S17" s="65" t="s">
        <v>142</v>
      </c>
      <c r="T17" s="65" t="s">
        <v>104</v>
      </c>
      <c r="U17" s="65" t="s">
        <v>105</v>
      </c>
      <c r="V17" s="67">
        <v>4165</v>
      </c>
      <c r="W17" s="67">
        <v>1186</v>
      </c>
      <c r="X17" s="67">
        <v>1787</v>
      </c>
      <c r="Y17" s="67">
        <v>6</v>
      </c>
      <c r="Z17" s="67">
        <v>1186</v>
      </c>
      <c r="AA17" s="67">
        <v>205</v>
      </c>
      <c r="AB17" s="67">
        <v>981</v>
      </c>
    </row>
    <row r="18" spans="2:28" ht="15.75" customHeight="1">
      <c r="B18" s="12" t="s">
        <v>22</v>
      </c>
      <c r="C18" s="61">
        <f t="shared" si="0"/>
        <v>11081</v>
      </c>
      <c r="D18" s="62">
        <f t="shared" si="1"/>
        <v>-8.292642555656698</v>
      </c>
      <c r="E18" s="63">
        <f t="shared" si="2"/>
        <v>1419</v>
      </c>
      <c r="F18" s="62">
        <f t="shared" si="3"/>
        <v>-29.82195845697329</v>
      </c>
      <c r="G18" s="63">
        <f t="shared" si="4"/>
        <v>4446</v>
      </c>
      <c r="H18" s="62">
        <f t="shared" si="5"/>
        <v>-13.953938455583511</v>
      </c>
      <c r="I18" s="63">
        <f t="shared" si="6"/>
        <v>692</v>
      </c>
      <c r="J18" s="62">
        <f t="shared" si="7"/>
        <v>1721.0526315789473</v>
      </c>
      <c r="K18" s="63">
        <f t="shared" si="8"/>
        <v>4524</v>
      </c>
      <c r="L18" s="62">
        <f t="shared" si="9"/>
        <v>-6.83690280065899</v>
      </c>
      <c r="M18" s="63">
        <f t="shared" si="10"/>
        <v>2803</v>
      </c>
      <c r="N18" s="62">
        <f t="shared" si="11"/>
        <v>-0.8489564909798304</v>
      </c>
      <c r="O18" s="63">
        <f t="shared" si="12"/>
        <v>1660</v>
      </c>
      <c r="P18" s="64">
        <f t="shared" si="13"/>
        <v>-15.906788247213782</v>
      </c>
      <c r="S18" s="65" t="s">
        <v>142</v>
      </c>
      <c r="T18" s="65" t="s">
        <v>104</v>
      </c>
      <c r="U18" s="65" t="s">
        <v>106</v>
      </c>
      <c r="V18" s="67">
        <v>11081</v>
      </c>
      <c r="W18" s="67">
        <v>1419</v>
      </c>
      <c r="X18" s="67">
        <v>4446</v>
      </c>
      <c r="Y18" s="67">
        <v>692</v>
      </c>
      <c r="Z18" s="67">
        <v>4524</v>
      </c>
      <c r="AA18" s="67">
        <v>2803</v>
      </c>
      <c r="AB18" s="67">
        <v>1660</v>
      </c>
    </row>
    <row r="19" spans="2:28" ht="15.75" customHeight="1">
      <c r="B19" s="12" t="s">
        <v>23</v>
      </c>
      <c r="C19" s="61">
        <f t="shared" si="0"/>
        <v>7679</v>
      </c>
      <c r="D19" s="62">
        <f t="shared" si="1"/>
        <v>3.546386192017252</v>
      </c>
      <c r="E19" s="63">
        <f t="shared" si="2"/>
        <v>1596</v>
      </c>
      <c r="F19" s="62">
        <f t="shared" si="3"/>
        <v>-6.830122591943962</v>
      </c>
      <c r="G19" s="63">
        <f t="shared" si="4"/>
        <v>3382</v>
      </c>
      <c r="H19" s="62">
        <f t="shared" si="5"/>
        <v>21.78610010803024</v>
      </c>
      <c r="I19" s="63">
        <f t="shared" si="6"/>
        <v>33</v>
      </c>
      <c r="J19" s="62">
        <f t="shared" si="7"/>
        <v>106.25</v>
      </c>
      <c r="K19" s="63">
        <f t="shared" si="8"/>
        <v>2668</v>
      </c>
      <c r="L19" s="62">
        <f t="shared" si="9"/>
        <v>-8.31615120274914</v>
      </c>
      <c r="M19" s="63">
        <f t="shared" si="10"/>
        <v>1154</v>
      </c>
      <c r="N19" s="62">
        <f t="shared" si="11"/>
        <v>-16.918646508279338</v>
      </c>
      <c r="O19" s="63">
        <f t="shared" si="12"/>
        <v>1475</v>
      </c>
      <c r="P19" s="64">
        <f t="shared" si="13"/>
        <v>-0.5394470667565656</v>
      </c>
      <c r="S19" s="65" t="s">
        <v>142</v>
      </c>
      <c r="T19" s="65" t="s">
        <v>104</v>
      </c>
      <c r="U19" s="65" t="s">
        <v>107</v>
      </c>
      <c r="V19" s="67">
        <v>7679</v>
      </c>
      <c r="W19" s="67">
        <v>1596</v>
      </c>
      <c r="X19" s="67">
        <v>3382</v>
      </c>
      <c r="Y19" s="67">
        <v>33</v>
      </c>
      <c r="Z19" s="67">
        <v>2668</v>
      </c>
      <c r="AA19" s="67">
        <v>1154</v>
      </c>
      <c r="AB19" s="67">
        <v>1475</v>
      </c>
    </row>
    <row r="20" spans="2:28" ht="15.75" customHeight="1">
      <c r="B20" s="12" t="s">
        <v>24</v>
      </c>
      <c r="C20" s="61">
        <f t="shared" si="0"/>
        <v>1015</v>
      </c>
      <c r="D20" s="62">
        <f t="shared" si="1"/>
        <v>-32.51329787234043</v>
      </c>
      <c r="E20" s="63">
        <f t="shared" si="2"/>
        <v>482</v>
      </c>
      <c r="F20" s="62">
        <f t="shared" si="3"/>
        <v>-42.067307692307686</v>
      </c>
      <c r="G20" s="63">
        <f t="shared" si="4"/>
        <v>386</v>
      </c>
      <c r="H20" s="62">
        <f t="shared" si="5"/>
        <v>-33.9041095890411</v>
      </c>
      <c r="I20" s="63">
        <f t="shared" si="6"/>
        <v>39</v>
      </c>
      <c r="J20" s="62" t="str">
        <f t="shared" si="7"/>
        <v>     -   </v>
      </c>
      <c r="K20" s="63">
        <f t="shared" si="8"/>
        <v>108</v>
      </c>
      <c r="L20" s="62">
        <f t="shared" si="9"/>
        <v>22.727272727272734</v>
      </c>
      <c r="M20" s="63">
        <f t="shared" si="10"/>
        <v>66</v>
      </c>
      <c r="N20" s="62">
        <f t="shared" si="11"/>
        <v>20</v>
      </c>
      <c r="O20" s="63">
        <f t="shared" si="12"/>
        <v>42</v>
      </c>
      <c r="P20" s="64">
        <f t="shared" si="13"/>
        <v>27.272727272727266</v>
      </c>
      <c r="S20" s="65" t="s">
        <v>142</v>
      </c>
      <c r="T20" s="65" t="s">
        <v>104</v>
      </c>
      <c r="U20" s="65" t="s">
        <v>108</v>
      </c>
      <c r="V20" s="67">
        <v>1015</v>
      </c>
      <c r="W20" s="67">
        <v>482</v>
      </c>
      <c r="X20" s="67">
        <v>386</v>
      </c>
      <c r="Y20" s="67">
        <v>39</v>
      </c>
      <c r="Z20" s="67">
        <v>108</v>
      </c>
      <c r="AA20" s="67">
        <v>66</v>
      </c>
      <c r="AB20" s="67">
        <v>42</v>
      </c>
    </row>
    <row r="21" spans="2:28" ht="15.75" customHeight="1">
      <c r="B21" s="12" t="s">
        <v>25</v>
      </c>
      <c r="C21" s="61">
        <f t="shared" si="0"/>
        <v>464</v>
      </c>
      <c r="D21" s="62">
        <f t="shared" si="1"/>
        <v>-18.45342706502636</v>
      </c>
      <c r="E21" s="63">
        <f t="shared" si="2"/>
        <v>274</v>
      </c>
      <c r="F21" s="62">
        <f t="shared" si="3"/>
        <v>-33.170731707317074</v>
      </c>
      <c r="G21" s="63">
        <f t="shared" si="4"/>
        <v>148</v>
      </c>
      <c r="H21" s="62">
        <f t="shared" si="5"/>
        <v>4.964539007092199</v>
      </c>
      <c r="I21" s="63">
        <f t="shared" si="6"/>
        <v>11</v>
      </c>
      <c r="J21" s="62" t="str">
        <f t="shared" si="7"/>
        <v>     -   </v>
      </c>
      <c r="K21" s="63">
        <f t="shared" si="8"/>
        <v>31</v>
      </c>
      <c r="L21" s="62">
        <f t="shared" si="9"/>
        <v>72.22222222222223</v>
      </c>
      <c r="M21" s="63">
        <f t="shared" si="10"/>
        <v>0</v>
      </c>
      <c r="N21" s="62" t="str">
        <f t="shared" si="11"/>
        <v>0.0</v>
      </c>
      <c r="O21" s="63">
        <f t="shared" si="12"/>
        <v>31</v>
      </c>
      <c r="P21" s="64">
        <f t="shared" si="13"/>
        <v>72.22222222222223</v>
      </c>
      <c r="S21" s="65" t="s">
        <v>142</v>
      </c>
      <c r="T21" s="65" t="s">
        <v>104</v>
      </c>
      <c r="U21" s="65" t="s">
        <v>109</v>
      </c>
      <c r="V21" s="67">
        <v>464</v>
      </c>
      <c r="W21" s="67">
        <v>274</v>
      </c>
      <c r="X21" s="67">
        <v>148</v>
      </c>
      <c r="Y21" s="67">
        <v>11</v>
      </c>
      <c r="Z21" s="67">
        <v>31</v>
      </c>
      <c r="AA21" s="67">
        <v>0</v>
      </c>
      <c r="AB21" s="67">
        <v>31</v>
      </c>
    </row>
    <row r="22" spans="2:28" ht="15.75" customHeight="1">
      <c r="B22" s="12" t="s">
        <v>26</v>
      </c>
      <c r="C22" s="61">
        <f t="shared" si="0"/>
        <v>635</v>
      </c>
      <c r="D22" s="62">
        <f t="shared" si="1"/>
        <v>-23.309178743961354</v>
      </c>
      <c r="E22" s="63">
        <f t="shared" si="2"/>
        <v>273</v>
      </c>
      <c r="F22" s="62">
        <f t="shared" si="3"/>
        <v>-31.578947368421055</v>
      </c>
      <c r="G22" s="63">
        <f t="shared" si="4"/>
        <v>299</v>
      </c>
      <c r="H22" s="62">
        <f t="shared" si="5"/>
        <v>-16.713091922005574</v>
      </c>
      <c r="I22" s="63">
        <f t="shared" si="6"/>
        <v>1</v>
      </c>
      <c r="J22" s="62">
        <f t="shared" si="7"/>
        <v>-50</v>
      </c>
      <c r="K22" s="63">
        <f t="shared" si="8"/>
        <v>62</v>
      </c>
      <c r="L22" s="62">
        <f t="shared" si="9"/>
        <v>-8.82352941176471</v>
      </c>
      <c r="M22" s="63">
        <f t="shared" si="10"/>
        <v>0</v>
      </c>
      <c r="N22" s="62" t="str">
        <f t="shared" si="11"/>
        <v>0.0</v>
      </c>
      <c r="O22" s="63">
        <f t="shared" si="12"/>
        <v>62</v>
      </c>
      <c r="P22" s="64">
        <f t="shared" si="13"/>
        <v>-8.82352941176471</v>
      </c>
      <c r="S22" s="65" t="s">
        <v>142</v>
      </c>
      <c r="T22" s="65" t="s">
        <v>104</v>
      </c>
      <c r="U22" s="65" t="s">
        <v>110</v>
      </c>
      <c r="V22" s="67">
        <v>635</v>
      </c>
      <c r="W22" s="67">
        <v>273</v>
      </c>
      <c r="X22" s="67">
        <v>299</v>
      </c>
      <c r="Y22" s="67">
        <v>1</v>
      </c>
      <c r="Z22" s="67">
        <v>62</v>
      </c>
      <c r="AA22" s="67">
        <v>0</v>
      </c>
      <c r="AB22" s="67">
        <v>62</v>
      </c>
    </row>
    <row r="23" spans="2:28" ht="15.75" customHeight="1">
      <c r="B23" s="12" t="s">
        <v>27</v>
      </c>
      <c r="C23" s="61">
        <f t="shared" si="0"/>
        <v>296</v>
      </c>
      <c r="D23" s="62">
        <f t="shared" si="1"/>
        <v>-28.329297820823243</v>
      </c>
      <c r="E23" s="63">
        <f t="shared" si="2"/>
        <v>178</v>
      </c>
      <c r="F23" s="62">
        <f t="shared" si="3"/>
        <v>-36.200716845878134</v>
      </c>
      <c r="G23" s="63">
        <f t="shared" si="4"/>
        <v>87</v>
      </c>
      <c r="H23" s="62">
        <f t="shared" si="5"/>
        <v>2.35294117647058</v>
      </c>
      <c r="I23" s="63">
        <f t="shared" si="6"/>
        <v>1</v>
      </c>
      <c r="J23" s="62">
        <f t="shared" si="7"/>
        <v>-75</v>
      </c>
      <c r="K23" s="63">
        <f t="shared" si="8"/>
        <v>30</v>
      </c>
      <c r="L23" s="62">
        <f t="shared" si="9"/>
        <v>-33.33333333333334</v>
      </c>
      <c r="M23" s="63">
        <f t="shared" si="10"/>
        <v>0</v>
      </c>
      <c r="N23" s="62" t="str">
        <f t="shared" si="11"/>
        <v>0.0</v>
      </c>
      <c r="O23" s="63">
        <f t="shared" si="12"/>
        <v>30</v>
      </c>
      <c r="P23" s="64">
        <f t="shared" si="13"/>
        <v>-33.33333333333334</v>
      </c>
      <c r="S23" s="65" t="s">
        <v>142</v>
      </c>
      <c r="T23" s="65" t="s">
        <v>104</v>
      </c>
      <c r="U23" s="65" t="s">
        <v>111</v>
      </c>
      <c r="V23" s="67">
        <v>296</v>
      </c>
      <c r="W23" s="67">
        <v>178</v>
      </c>
      <c r="X23" s="67">
        <v>87</v>
      </c>
      <c r="Y23" s="67">
        <v>1</v>
      </c>
      <c r="Z23" s="67">
        <v>30</v>
      </c>
      <c r="AA23" s="67">
        <v>0</v>
      </c>
      <c r="AB23" s="67">
        <v>30</v>
      </c>
    </row>
    <row r="24" spans="2:28" ht="15.75" customHeight="1">
      <c r="B24" s="12" t="s">
        <v>28</v>
      </c>
      <c r="C24" s="61">
        <f t="shared" si="0"/>
        <v>335</v>
      </c>
      <c r="D24" s="62">
        <f t="shared" si="1"/>
        <v>-30.78512396694215</v>
      </c>
      <c r="E24" s="63">
        <f t="shared" si="2"/>
        <v>221</v>
      </c>
      <c r="F24" s="62">
        <f t="shared" si="3"/>
        <v>-39.94565217391305</v>
      </c>
      <c r="G24" s="63">
        <f t="shared" si="4"/>
        <v>87</v>
      </c>
      <c r="H24" s="62">
        <f t="shared" si="5"/>
        <v>-13</v>
      </c>
      <c r="I24" s="63">
        <f t="shared" si="6"/>
        <v>0</v>
      </c>
      <c r="J24" s="62" t="str">
        <f t="shared" si="7"/>
        <v>0.0</v>
      </c>
      <c r="K24" s="63">
        <f t="shared" si="8"/>
        <v>27</v>
      </c>
      <c r="L24" s="62">
        <f t="shared" si="9"/>
        <v>68.75</v>
      </c>
      <c r="M24" s="63">
        <f t="shared" si="10"/>
        <v>0</v>
      </c>
      <c r="N24" s="62" t="str">
        <f t="shared" si="11"/>
        <v>0.0</v>
      </c>
      <c r="O24" s="63">
        <f t="shared" si="12"/>
        <v>27</v>
      </c>
      <c r="P24" s="64">
        <f t="shared" si="13"/>
        <v>68.75</v>
      </c>
      <c r="S24" s="65" t="s">
        <v>142</v>
      </c>
      <c r="T24" s="65" t="s">
        <v>104</v>
      </c>
      <c r="U24" s="65" t="s">
        <v>112</v>
      </c>
      <c r="V24" s="67">
        <v>335</v>
      </c>
      <c r="W24" s="67">
        <v>221</v>
      </c>
      <c r="X24" s="67">
        <v>87</v>
      </c>
      <c r="Y24" s="67">
        <v>0</v>
      </c>
      <c r="Z24" s="67">
        <v>27</v>
      </c>
      <c r="AA24" s="67">
        <v>0</v>
      </c>
      <c r="AB24" s="67">
        <v>27</v>
      </c>
    </row>
    <row r="25" spans="2:28" ht="15.75" customHeight="1">
      <c r="B25" s="12" t="s">
        <v>29</v>
      </c>
      <c r="C25" s="61">
        <f t="shared" si="0"/>
        <v>967</v>
      </c>
      <c r="D25" s="62">
        <f t="shared" si="1"/>
        <v>-19.41666666666667</v>
      </c>
      <c r="E25" s="63">
        <f t="shared" si="2"/>
        <v>607</v>
      </c>
      <c r="F25" s="62">
        <f t="shared" si="3"/>
        <v>-28.165680473372774</v>
      </c>
      <c r="G25" s="63">
        <f t="shared" si="4"/>
        <v>282</v>
      </c>
      <c r="H25" s="62">
        <f t="shared" si="5"/>
        <v>5.223880597014926</v>
      </c>
      <c r="I25" s="63">
        <f t="shared" si="6"/>
        <v>5</v>
      </c>
      <c r="J25" s="62">
        <f t="shared" si="7"/>
        <v>400</v>
      </c>
      <c r="K25" s="63">
        <f t="shared" si="8"/>
        <v>73</v>
      </c>
      <c r="L25" s="62">
        <f t="shared" si="9"/>
        <v>-15.116279069767444</v>
      </c>
      <c r="M25" s="63">
        <f t="shared" si="10"/>
        <v>0</v>
      </c>
      <c r="N25" s="62" t="str">
        <f t="shared" si="11"/>
        <v>0.0</v>
      </c>
      <c r="O25" s="63">
        <f t="shared" si="12"/>
        <v>73</v>
      </c>
      <c r="P25" s="64">
        <f t="shared" si="13"/>
        <v>-15.116279069767444</v>
      </c>
      <c r="S25" s="65" t="s">
        <v>142</v>
      </c>
      <c r="T25" s="65" t="s">
        <v>104</v>
      </c>
      <c r="U25" s="65" t="s">
        <v>113</v>
      </c>
      <c r="V25" s="67">
        <v>967</v>
      </c>
      <c r="W25" s="67">
        <v>607</v>
      </c>
      <c r="X25" s="67">
        <v>282</v>
      </c>
      <c r="Y25" s="67">
        <v>5</v>
      </c>
      <c r="Z25" s="67">
        <v>73</v>
      </c>
      <c r="AA25" s="67">
        <v>0</v>
      </c>
      <c r="AB25" s="67">
        <v>73</v>
      </c>
    </row>
    <row r="26" spans="2:28" ht="15.75" customHeight="1">
      <c r="B26" s="12" t="s">
        <v>30</v>
      </c>
      <c r="C26" s="61">
        <f t="shared" si="0"/>
        <v>1018</v>
      </c>
      <c r="D26" s="62">
        <f t="shared" si="1"/>
        <v>-17.235772357723576</v>
      </c>
      <c r="E26" s="63">
        <f t="shared" si="2"/>
        <v>537</v>
      </c>
      <c r="F26" s="62">
        <f t="shared" si="3"/>
        <v>-36.14744351961951</v>
      </c>
      <c r="G26" s="63">
        <f t="shared" si="4"/>
        <v>286</v>
      </c>
      <c r="H26" s="62">
        <f t="shared" si="5"/>
        <v>15.789473684210535</v>
      </c>
      <c r="I26" s="63">
        <f t="shared" si="6"/>
        <v>0</v>
      </c>
      <c r="J26" s="62" t="str">
        <f t="shared" si="7"/>
        <v>  -100.0</v>
      </c>
      <c r="K26" s="63">
        <f t="shared" si="8"/>
        <v>195</v>
      </c>
      <c r="L26" s="62">
        <f t="shared" si="9"/>
        <v>41.30434782608697</v>
      </c>
      <c r="M26" s="63">
        <f t="shared" si="10"/>
        <v>85</v>
      </c>
      <c r="N26" s="62">
        <f t="shared" si="11"/>
        <v>1316.6666666666665</v>
      </c>
      <c r="O26" s="63">
        <f t="shared" si="12"/>
        <v>110</v>
      </c>
      <c r="P26" s="64">
        <f t="shared" si="13"/>
        <v>-16.666666666666657</v>
      </c>
      <c r="S26" s="65" t="s">
        <v>142</v>
      </c>
      <c r="T26" s="65" t="s">
        <v>104</v>
      </c>
      <c r="U26" s="65" t="s">
        <v>114</v>
      </c>
      <c r="V26" s="67">
        <v>1018</v>
      </c>
      <c r="W26" s="67">
        <v>537</v>
      </c>
      <c r="X26" s="67">
        <v>286</v>
      </c>
      <c r="Y26" s="67">
        <v>0</v>
      </c>
      <c r="Z26" s="67">
        <v>195</v>
      </c>
      <c r="AA26" s="67">
        <v>85</v>
      </c>
      <c r="AB26" s="67">
        <v>110</v>
      </c>
    </row>
    <row r="27" spans="2:28" ht="15.75" customHeight="1">
      <c r="B27" s="12" t="s">
        <v>31</v>
      </c>
      <c r="C27" s="61">
        <f t="shared" si="0"/>
        <v>1756</v>
      </c>
      <c r="D27" s="62">
        <f t="shared" si="1"/>
        <v>-26.15643397813288</v>
      </c>
      <c r="E27" s="63">
        <f t="shared" si="2"/>
        <v>990</v>
      </c>
      <c r="F27" s="62">
        <f t="shared" si="3"/>
        <v>-22.776911076443056</v>
      </c>
      <c r="G27" s="63">
        <f t="shared" si="4"/>
        <v>477</v>
      </c>
      <c r="H27" s="62">
        <f t="shared" si="5"/>
        <v>-24.285714285714292</v>
      </c>
      <c r="I27" s="63">
        <f t="shared" si="6"/>
        <v>6</v>
      </c>
      <c r="J27" s="62">
        <f t="shared" si="7"/>
        <v>50</v>
      </c>
      <c r="K27" s="63">
        <f t="shared" si="8"/>
        <v>283</v>
      </c>
      <c r="L27" s="62">
        <f t="shared" si="9"/>
        <v>-38.74458874458875</v>
      </c>
      <c r="M27" s="63">
        <f t="shared" si="10"/>
        <v>60</v>
      </c>
      <c r="N27" s="62">
        <f t="shared" si="11"/>
        <v>-79.02097902097901</v>
      </c>
      <c r="O27" s="63">
        <f t="shared" si="12"/>
        <v>223</v>
      </c>
      <c r="P27" s="64">
        <f t="shared" si="13"/>
        <v>26.704545454545453</v>
      </c>
      <c r="S27" s="65" t="s">
        <v>142</v>
      </c>
      <c r="T27" s="65" t="s">
        <v>104</v>
      </c>
      <c r="U27" s="65" t="s">
        <v>115</v>
      </c>
      <c r="V27" s="67">
        <v>1756</v>
      </c>
      <c r="W27" s="67">
        <v>990</v>
      </c>
      <c r="X27" s="67">
        <v>477</v>
      </c>
      <c r="Y27" s="67">
        <v>6</v>
      </c>
      <c r="Z27" s="67">
        <v>283</v>
      </c>
      <c r="AA27" s="67">
        <v>60</v>
      </c>
      <c r="AB27" s="67">
        <v>223</v>
      </c>
    </row>
    <row r="28" spans="2:28" ht="15.75" customHeight="1">
      <c r="B28" s="12" t="s">
        <v>32</v>
      </c>
      <c r="C28" s="61">
        <f t="shared" si="0"/>
        <v>4351</v>
      </c>
      <c r="D28" s="62">
        <f t="shared" si="1"/>
        <v>-26.837060702875405</v>
      </c>
      <c r="E28" s="63">
        <f t="shared" si="2"/>
        <v>1724</v>
      </c>
      <c r="F28" s="62">
        <f t="shared" si="3"/>
        <v>-33.07453416149069</v>
      </c>
      <c r="G28" s="63">
        <f t="shared" si="4"/>
        <v>1641</v>
      </c>
      <c r="H28" s="62">
        <f t="shared" si="5"/>
        <v>-17.329974811083133</v>
      </c>
      <c r="I28" s="63">
        <f t="shared" si="6"/>
        <v>1</v>
      </c>
      <c r="J28" s="62">
        <f t="shared" si="7"/>
        <v>-66.66666666666667</v>
      </c>
      <c r="K28" s="63">
        <f t="shared" si="8"/>
        <v>985</v>
      </c>
      <c r="L28" s="62">
        <f t="shared" si="9"/>
        <v>-28.778018799710765</v>
      </c>
      <c r="M28" s="63">
        <f t="shared" si="10"/>
        <v>276</v>
      </c>
      <c r="N28" s="62">
        <f t="shared" si="11"/>
        <v>-41.276595744680854</v>
      </c>
      <c r="O28" s="63">
        <f t="shared" si="12"/>
        <v>709</v>
      </c>
      <c r="P28" s="64">
        <f t="shared" si="13"/>
        <v>-22.002200220022004</v>
      </c>
      <c r="S28" s="65" t="s">
        <v>142</v>
      </c>
      <c r="T28" s="65" t="s">
        <v>104</v>
      </c>
      <c r="U28" s="65" t="s">
        <v>116</v>
      </c>
      <c r="V28" s="67">
        <v>4351</v>
      </c>
      <c r="W28" s="67">
        <v>1724</v>
      </c>
      <c r="X28" s="67">
        <v>1641</v>
      </c>
      <c r="Y28" s="67">
        <v>1</v>
      </c>
      <c r="Z28" s="67">
        <v>985</v>
      </c>
      <c r="AA28" s="67">
        <v>276</v>
      </c>
      <c r="AB28" s="67">
        <v>709</v>
      </c>
    </row>
    <row r="29" spans="2:28" ht="15.75" customHeight="1">
      <c r="B29" s="12" t="s">
        <v>33</v>
      </c>
      <c r="C29" s="61">
        <f t="shared" si="0"/>
        <v>850</v>
      </c>
      <c r="D29" s="62">
        <f t="shared" si="1"/>
        <v>-20.856610800744875</v>
      </c>
      <c r="E29" s="63">
        <f t="shared" si="2"/>
        <v>444</v>
      </c>
      <c r="F29" s="62">
        <f t="shared" si="3"/>
        <v>-33.33333333333334</v>
      </c>
      <c r="G29" s="63">
        <f t="shared" si="4"/>
        <v>281</v>
      </c>
      <c r="H29" s="62">
        <f t="shared" si="5"/>
        <v>4.074074074074076</v>
      </c>
      <c r="I29" s="63">
        <f t="shared" si="6"/>
        <v>1</v>
      </c>
      <c r="J29" s="62">
        <f t="shared" si="7"/>
        <v>-66.66666666666667</v>
      </c>
      <c r="K29" s="63">
        <f t="shared" si="8"/>
        <v>124</v>
      </c>
      <c r="L29" s="62">
        <f t="shared" si="9"/>
        <v>-8.148148148148152</v>
      </c>
      <c r="M29" s="63">
        <f t="shared" si="10"/>
        <v>18</v>
      </c>
      <c r="N29" s="62" t="str">
        <f t="shared" si="11"/>
        <v>     -   </v>
      </c>
      <c r="O29" s="63">
        <f t="shared" si="12"/>
        <v>106</v>
      </c>
      <c r="P29" s="64">
        <f t="shared" si="13"/>
        <v>-21.48148148148148</v>
      </c>
      <c r="S29" s="65" t="s">
        <v>142</v>
      </c>
      <c r="T29" s="65" t="s">
        <v>104</v>
      </c>
      <c r="U29" s="65" t="s">
        <v>117</v>
      </c>
      <c r="V29" s="67">
        <v>850</v>
      </c>
      <c r="W29" s="67">
        <v>444</v>
      </c>
      <c r="X29" s="67">
        <v>281</v>
      </c>
      <c r="Y29" s="67">
        <v>1</v>
      </c>
      <c r="Z29" s="67">
        <v>124</v>
      </c>
      <c r="AA29" s="67">
        <v>18</v>
      </c>
      <c r="AB29" s="67">
        <v>106</v>
      </c>
    </row>
    <row r="30" spans="2:28" ht="15.75" customHeight="1">
      <c r="B30" s="12" t="s">
        <v>34</v>
      </c>
      <c r="C30" s="61">
        <f t="shared" si="0"/>
        <v>696</v>
      </c>
      <c r="D30" s="62">
        <f t="shared" si="1"/>
        <v>-26.58227848101265</v>
      </c>
      <c r="E30" s="63">
        <f t="shared" si="2"/>
        <v>342</v>
      </c>
      <c r="F30" s="62">
        <f t="shared" si="3"/>
        <v>-37.13235294117647</v>
      </c>
      <c r="G30" s="63">
        <f t="shared" si="4"/>
        <v>145</v>
      </c>
      <c r="H30" s="62">
        <f t="shared" si="5"/>
        <v>-38.559322033898304</v>
      </c>
      <c r="I30" s="63">
        <f t="shared" si="6"/>
        <v>9</v>
      </c>
      <c r="J30" s="62">
        <f t="shared" si="7"/>
        <v>200</v>
      </c>
      <c r="K30" s="63">
        <f t="shared" si="8"/>
        <v>200</v>
      </c>
      <c r="L30" s="62">
        <f t="shared" si="9"/>
        <v>21.212121212121218</v>
      </c>
      <c r="M30" s="63">
        <f t="shared" si="10"/>
        <v>91</v>
      </c>
      <c r="N30" s="62" t="str">
        <f t="shared" si="11"/>
        <v>     -   </v>
      </c>
      <c r="O30" s="63">
        <f t="shared" si="12"/>
        <v>109</v>
      </c>
      <c r="P30" s="64">
        <f t="shared" si="13"/>
        <v>-33.93939393939394</v>
      </c>
      <c r="S30" s="65" t="s">
        <v>142</v>
      </c>
      <c r="T30" s="65" t="s">
        <v>104</v>
      </c>
      <c r="U30" s="65" t="s">
        <v>118</v>
      </c>
      <c r="V30" s="67">
        <v>696</v>
      </c>
      <c r="W30" s="67">
        <v>342</v>
      </c>
      <c r="X30" s="67">
        <v>145</v>
      </c>
      <c r="Y30" s="67">
        <v>9</v>
      </c>
      <c r="Z30" s="67">
        <v>200</v>
      </c>
      <c r="AA30" s="67">
        <v>91</v>
      </c>
      <c r="AB30" s="67">
        <v>109</v>
      </c>
    </row>
    <row r="31" spans="2:28" ht="15.75" customHeight="1">
      <c r="B31" s="12" t="s">
        <v>35</v>
      </c>
      <c r="C31" s="61">
        <f t="shared" si="0"/>
        <v>1319</v>
      </c>
      <c r="D31" s="62">
        <f t="shared" si="1"/>
        <v>-23.40301974448316</v>
      </c>
      <c r="E31" s="63">
        <f t="shared" si="2"/>
        <v>357</v>
      </c>
      <c r="F31" s="62">
        <f t="shared" si="3"/>
        <v>-33.5195530726257</v>
      </c>
      <c r="G31" s="63">
        <f t="shared" si="4"/>
        <v>576</v>
      </c>
      <c r="H31" s="62">
        <f t="shared" si="5"/>
        <v>-15.418502202643168</v>
      </c>
      <c r="I31" s="63">
        <f t="shared" si="6"/>
        <v>6</v>
      </c>
      <c r="J31" s="62">
        <f t="shared" si="7"/>
        <v>200</v>
      </c>
      <c r="K31" s="63">
        <f t="shared" si="8"/>
        <v>380</v>
      </c>
      <c r="L31" s="62">
        <f t="shared" si="9"/>
        <v>-24.302788844621517</v>
      </c>
      <c r="M31" s="63">
        <f t="shared" si="10"/>
        <v>149</v>
      </c>
      <c r="N31" s="62">
        <f t="shared" si="11"/>
        <v>-29.04761904761905</v>
      </c>
      <c r="O31" s="63">
        <f t="shared" si="12"/>
        <v>231</v>
      </c>
      <c r="P31" s="64">
        <f t="shared" si="13"/>
        <v>-20.8904109589041</v>
      </c>
      <c r="S31" s="65" t="s">
        <v>142</v>
      </c>
      <c r="T31" s="65" t="s">
        <v>104</v>
      </c>
      <c r="U31" s="65" t="s">
        <v>119</v>
      </c>
      <c r="V31" s="67">
        <v>1319</v>
      </c>
      <c r="W31" s="67">
        <v>357</v>
      </c>
      <c r="X31" s="67">
        <v>576</v>
      </c>
      <c r="Y31" s="67">
        <v>6</v>
      </c>
      <c r="Z31" s="67">
        <v>380</v>
      </c>
      <c r="AA31" s="67">
        <v>149</v>
      </c>
      <c r="AB31" s="67">
        <v>231</v>
      </c>
    </row>
    <row r="32" spans="2:28" ht="15.75" customHeight="1">
      <c r="B32" s="12" t="s">
        <v>36</v>
      </c>
      <c r="C32" s="61">
        <f t="shared" si="0"/>
        <v>6013</v>
      </c>
      <c r="D32" s="62">
        <f t="shared" si="1"/>
        <v>-1.7323092008498122</v>
      </c>
      <c r="E32" s="63">
        <f t="shared" si="2"/>
        <v>828</v>
      </c>
      <c r="F32" s="62">
        <f t="shared" si="3"/>
        <v>-35.614307931570764</v>
      </c>
      <c r="G32" s="63">
        <f t="shared" si="4"/>
        <v>2426</v>
      </c>
      <c r="H32" s="62">
        <f t="shared" si="5"/>
        <v>5.432420686657963</v>
      </c>
      <c r="I32" s="63">
        <f t="shared" si="6"/>
        <v>5</v>
      </c>
      <c r="J32" s="62">
        <f t="shared" si="7"/>
        <v>66.66666666666669</v>
      </c>
      <c r="K32" s="63">
        <f t="shared" si="8"/>
        <v>2754</v>
      </c>
      <c r="L32" s="62">
        <f t="shared" si="9"/>
        <v>8.89679715302492</v>
      </c>
      <c r="M32" s="63">
        <f t="shared" si="10"/>
        <v>1903</v>
      </c>
      <c r="N32" s="62">
        <f t="shared" si="11"/>
        <v>30.253251197809732</v>
      </c>
      <c r="O32" s="63">
        <f t="shared" si="12"/>
        <v>848</v>
      </c>
      <c r="P32" s="64">
        <f t="shared" si="13"/>
        <v>-20.599250936329582</v>
      </c>
      <c r="S32" s="65" t="s">
        <v>142</v>
      </c>
      <c r="T32" s="65" t="s">
        <v>104</v>
      </c>
      <c r="U32" s="65" t="s">
        <v>120</v>
      </c>
      <c r="V32" s="67">
        <v>6013</v>
      </c>
      <c r="W32" s="67">
        <v>828</v>
      </c>
      <c r="X32" s="67">
        <v>2426</v>
      </c>
      <c r="Y32" s="67">
        <v>5</v>
      </c>
      <c r="Z32" s="67">
        <v>2754</v>
      </c>
      <c r="AA32" s="67">
        <v>1903</v>
      </c>
      <c r="AB32" s="67">
        <v>848</v>
      </c>
    </row>
    <row r="33" spans="2:28" ht="15.75" customHeight="1">
      <c r="B33" s="12" t="s">
        <v>37</v>
      </c>
      <c r="C33" s="61">
        <f t="shared" si="0"/>
        <v>3265</v>
      </c>
      <c r="D33" s="62">
        <f t="shared" si="1"/>
        <v>-18.72043813791386</v>
      </c>
      <c r="E33" s="63">
        <f t="shared" si="2"/>
        <v>898</v>
      </c>
      <c r="F33" s="62">
        <f t="shared" si="3"/>
        <v>-32.63315828957239</v>
      </c>
      <c r="G33" s="63">
        <f t="shared" si="4"/>
        <v>1323</v>
      </c>
      <c r="H33" s="62">
        <f t="shared" si="5"/>
        <v>26.24045801526718</v>
      </c>
      <c r="I33" s="63">
        <f t="shared" si="6"/>
        <v>66</v>
      </c>
      <c r="J33" s="62">
        <f t="shared" si="7"/>
        <v>11.86440677966101</v>
      </c>
      <c r="K33" s="63">
        <f t="shared" si="8"/>
        <v>978</v>
      </c>
      <c r="L33" s="62">
        <f t="shared" si="9"/>
        <v>-37.983512999365885</v>
      </c>
      <c r="M33" s="63">
        <f t="shared" si="10"/>
        <v>498</v>
      </c>
      <c r="N33" s="62">
        <f t="shared" si="11"/>
        <v>-44.72807991120976</v>
      </c>
      <c r="O33" s="63">
        <f t="shared" si="12"/>
        <v>480</v>
      </c>
      <c r="P33" s="64">
        <f t="shared" si="13"/>
        <v>-28.57142857142857</v>
      </c>
      <c r="S33" s="65" t="s">
        <v>142</v>
      </c>
      <c r="T33" s="65" t="s">
        <v>104</v>
      </c>
      <c r="U33" s="65" t="s">
        <v>121</v>
      </c>
      <c r="V33" s="67">
        <v>3265</v>
      </c>
      <c r="W33" s="67">
        <v>898</v>
      </c>
      <c r="X33" s="67">
        <v>1323</v>
      </c>
      <c r="Y33" s="67">
        <v>66</v>
      </c>
      <c r="Z33" s="67">
        <v>978</v>
      </c>
      <c r="AA33" s="67">
        <v>498</v>
      </c>
      <c r="AB33" s="67">
        <v>480</v>
      </c>
    </row>
    <row r="34" spans="2:28" ht="15.75" customHeight="1">
      <c r="B34" s="12" t="s">
        <v>38</v>
      </c>
      <c r="C34" s="61">
        <f t="shared" si="0"/>
        <v>457</v>
      </c>
      <c r="D34" s="62">
        <f t="shared" si="1"/>
        <v>-27.113237639553432</v>
      </c>
      <c r="E34" s="63">
        <f t="shared" si="2"/>
        <v>234</v>
      </c>
      <c r="F34" s="62">
        <f t="shared" si="3"/>
        <v>-27.32919254658384</v>
      </c>
      <c r="G34" s="63">
        <f t="shared" si="4"/>
        <v>114</v>
      </c>
      <c r="H34" s="62">
        <f t="shared" si="5"/>
        <v>-30.48780487804879</v>
      </c>
      <c r="I34" s="63">
        <f t="shared" si="6"/>
        <v>0</v>
      </c>
      <c r="J34" s="62" t="str">
        <f t="shared" si="7"/>
        <v>0.0</v>
      </c>
      <c r="K34" s="63">
        <f t="shared" si="8"/>
        <v>109</v>
      </c>
      <c r="L34" s="62">
        <f t="shared" si="9"/>
        <v>-22.695035460992912</v>
      </c>
      <c r="M34" s="63">
        <f t="shared" si="10"/>
        <v>0</v>
      </c>
      <c r="N34" s="62" t="str">
        <f t="shared" si="11"/>
        <v>0.0</v>
      </c>
      <c r="O34" s="63">
        <f t="shared" si="12"/>
        <v>109</v>
      </c>
      <c r="P34" s="64">
        <f t="shared" si="13"/>
        <v>-22.695035460992912</v>
      </c>
      <c r="S34" s="65" t="s">
        <v>142</v>
      </c>
      <c r="T34" s="65" t="s">
        <v>104</v>
      </c>
      <c r="U34" s="65" t="s">
        <v>122</v>
      </c>
      <c r="V34" s="67">
        <v>457</v>
      </c>
      <c r="W34" s="67">
        <v>234</v>
      </c>
      <c r="X34" s="67">
        <v>114</v>
      </c>
      <c r="Y34" s="67">
        <v>0</v>
      </c>
      <c r="Z34" s="67">
        <v>109</v>
      </c>
      <c r="AA34" s="67">
        <v>0</v>
      </c>
      <c r="AB34" s="67">
        <v>109</v>
      </c>
    </row>
    <row r="35" spans="2:28" ht="15.75" customHeight="1">
      <c r="B35" s="12" t="s">
        <v>39</v>
      </c>
      <c r="C35" s="61">
        <f t="shared" si="0"/>
        <v>442</v>
      </c>
      <c r="D35" s="62">
        <f t="shared" si="1"/>
        <v>-12.475247524752476</v>
      </c>
      <c r="E35" s="63">
        <f t="shared" si="2"/>
        <v>258</v>
      </c>
      <c r="F35" s="62">
        <f t="shared" si="3"/>
        <v>-25.86206896551724</v>
      </c>
      <c r="G35" s="63">
        <f t="shared" si="4"/>
        <v>147</v>
      </c>
      <c r="H35" s="62">
        <f t="shared" si="5"/>
        <v>36.111111111111114</v>
      </c>
      <c r="I35" s="63">
        <f t="shared" si="6"/>
        <v>0</v>
      </c>
      <c r="J35" s="62" t="str">
        <f t="shared" si="7"/>
        <v>  -100.0</v>
      </c>
      <c r="K35" s="63">
        <f t="shared" si="8"/>
        <v>37</v>
      </c>
      <c r="L35" s="62">
        <f t="shared" si="9"/>
        <v>-19.565217391304344</v>
      </c>
      <c r="M35" s="63">
        <f t="shared" si="10"/>
        <v>0</v>
      </c>
      <c r="N35" s="62" t="str">
        <f t="shared" si="11"/>
        <v>0.0</v>
      </c>
      <c r="O35" s="63">
        <f t="shared" si="12"/>
        <v>37</v>
      </c>
      <c r="P35" s="64">
        <f t="shared" si="13"/>
        <v>-19.565217391304344</v>
      </c>
      <c r="S35" s="65" t="s">
        <v>142</v>
      </c>
      <c r="T35" s="65" t="s">
        <v>104</v>
      </c>
      <c r="U35" s="65" t="s">
        <v>123</v>
      </c>
      <c r="V35" s="67">
        <v>442</v>
      </c>
      <c r="W35" s="67">
        <v>258</v>
      </c>
      <c r="X35" s="67">
        <v>147</v>
      </c>
      <c r="Y35" s="67">
        <v>0</v>
      </c>
      <c r="Z35" s="67">
        <v>37</v>
      </c>
      <c r="AA35" s="67">
        <v>0</v>
      </c>
      <c r="AB35" s="67">
        <v>37</v>
      </c>
    </row>
    <row r="36" spans="2:28" ht="15.75" customHeight="1">
      <c r="B36" s="12" t="s">
        <v>40</v>
      </c>
      <c r="C36" s="61">
        <f t="shared" si="0"/>
        <v>245</v>
      </c>
      <c r="D36" s="62">
        <f t="shared" si="1"/>
        <v>-6.488549618320619</v>
      </c>
      <c r="E36" s="63">
        <f t="shared" si="2"/>
        <v>106</v>
      </c>
      <c r="F36" s="62">
        <f t="shared" si="3"/>
        <v>-44.21052631578948</v>
      </c>
      <c r="G36" s="63">
        <f t="shared" si="4"/>
        <v>73</v>
      </c>
      <c r="H36" s="62">
        <f t="shared" si="5"/>
        <v>7.35294117647058</v>
      </c>
      <c r="I36" s="63">
        <f t="shared" si="6"/>
        <v>0</v>
      </c>
      <c r="J36" s="62" t="str">
        <f t="shared" si="7"/>
        <v>0.0</v>
      </c>
      <c r="K36" s="63">
        <f t="shared" si="8"/>
        <v>66</v>
      </c>
      <c r="L36" s="62">
        <f t="shared" si="9"/>
        <v>1550</v>
      </c>
      <c r="M36" s="63">
        <f t="shared" si="10"/>
        <v>58</v>
      </c>
      <c r="N36" s="62" t="str">
        <f t="shared" si="11"/>
        <v>     -   </v>
      </c>
      <c r="O36" s="63">
        <f t="shared" si="12"/>
        <v>8</v>
      </c>
      <c r="P36" s="64">
        <f t="shared" si="13"/>
        <v>100</v>
      </c>
      <c r="S36" s="65" t="s">
        <v>142</v>
      </c>
      <c r="T36" s="65" t="s">
        <v>104</v>
      </c>
      <c r="U36" s="65" t="s">
        <v>124</v>
      </c>
      <c r="V36" s="67">
        <v>245</v>
      </c>
      <c r="W36" s="67">
        <v>106</v>
      </c>
      <c r="X36" s="67">
        <v>73</v>
      </c>
      <c r="Y36" s="67">
        <v>0</v>
      </c>
      <c r="Z36" s="67">
        <v>66</v>
      </c>
      <c r="AA36" s="67">
        <v>58</v>
      </c>
      <c r="AB36" s="67">
        <v>8</v>
      </c>
    </row>
    <row r="37" spans="2:28" ht="15.75" customHeight="1">
      <c r="B37" s="12" t="s">
        <v>41</v>
      </c>
      <c r="C37" s="61">
        <f t="shared" si="0"/>
        <v>287</v>
      </c>
      <c r="D37" s="62">
        <f t="shared" si="1"/>
        <v>-13.030303030303031</v>
      </c>
      <c r="E37" s="63">
        <f t="shared" si="2"/>
        <v>130</v>
      </c>
      <c r="F37" s="62">
        <f t="shared" si="3"/>
        <v>-41.44144144144144</v>
      </c>
      <c r="G37" s="63">
        <f t="shared" si="4"/>
        <v>153</v>
      </c>
      <c r="H37" s="62">
        <f t="shared" si="5"/>
        <v>53</v>
      </c>
      <c r="I37" s="63">
        <f t="shared" si="6"/>
        <v>1</v>
      </c>
      <c r="J37" s="62">
        <f t="shared" si="7"/>
        <v>0</v>
      </c>
      <c r="K37" s="63">
        <f t="shared" si="8"/>
        <v>3</v>
      </c>
      <c r="L37" s="62">
        <f t="shared" si="9"/>
        <v>-57.142857142857146</v>
      </c>
      <c r="M37" s="63">
        <f t="shared" si="10"/>
        <v>0</v>
      </c>
      <c r="N37" s="62" t="str">
        <f t="shared" si="11"/>
        <v>0.0</v>
      </c>
      <c r="O37" s="63">
        <f t="shared" si="12"/>
        <v>3</v>
      </c>
      <c r="P37" s="64">
        <f t="shared" si="13"/>
        <v>-57.142857142857146</v>
      </c>
      <c r="S37" s="65" t="s">
        <v>142</v>
      </c>
      <c r="T37" s="65" t="s">
        <v>104</v>
      </c>
      <c r="U37" s="65" t="s">
        <v>125</v>
      </c>
      <c r="V37" s="67">
        <v>287</v>
      </c>
      <c r="W37" s="67">
        <v>130</v>
      </c>
      <c r="X37" s="67">
        <v>153</v>
      </c>
      <c r="Y37" s="67">
        <v>1</v>
      </c>
      <c r="Z37" s="67">
        <v>3</v>
      </c>
      <c r="AA37" s="67">
        <v>0</v>
      </c>
      <c r="AB37" s="67">
        <v>3</v>
      </c>
    </row>
    <row r="38" spans="2:28" ht="15.75" customHeight="1">
      <c r="B38" s="12" t="s">
        <v>42</v>
      </c>
      <c r="C38" s="61">
        <f t="shared" si="0"/>
        <v>788</v>
      </c>
      <c r="D38" s="62">
        <f t="shared" si="1"/>
        <v>-33.16369804919424</v>
      </c>
      <c r="E38" s="63">
        <f t="shared" si="2"/>
        <v>367</v>
      </c>
      <c r="F38" s="62">
        <f t="shared" si="3"/>
        <v>-42.02211690363349</v>
      </c>
      <c r="G38" s="63">
        <f t="shared" si="4"/>
        <v>369</v>
      </c>
      <c r="H38" s="62">
        <f t="shared" si="5"/>
        <v>-16.13636363636364</v>
      </c>
      <c r="I38" s="63">
        <f t="shared" si="6"/>
        <v>9</v>
      </c>
      <c r="J38" s="62" t="str">
        <f t="shared" si="7"/>
        <v>     -   </v>
      </c>
      <c r="K38" s="63">
        <f t="shared" si="8"/>
        <v>43</v>
      </c>
      <c r="L38" s="62">
        <f t="shared" si="9"/>
        <v>-59.43396226415094</v>
      </c>
      <c r="M38" s="63">
        <f t="shared" si="10"/>
        <v>0</v>
      </c>
      <c r="N38" s="62" t="str">
        <f t="shared" si="11"/>
        <v>  -100.0</v>
      </c>
      <c r="O38" s="63">
        <f t="shared" si="12"/>
        <v>43</v>
      </c>
      <c r="P38" s="64">
        <f t="shared" si="13"/>
        <v>2.3809523809523796</v>
      </c>
      <c r="S38" s="65" t="s">
        <v>142</v>
      </c>
      <c r="T38" s="65" t="s">
        <v>104</v>
      </c>
      <c r="U38" s="65" t="s">
        <v>126</v>
      </c>
      <c r="V38" s="67">
        <v>788</v>
      </c>
      <c r="W38" s="67">
        <v>367</v>
      </c>
      <c r="X38" s="67">
        <v>369</v>
      </c>
      <c r="Y38" s="67">
        <v>9</v>
      </c>
      <c r="Z38" s="67">
        <v>43</v>
      </c>
      <c r="AA38" s="67">
        <v>0</v>
      </c>
      <c r="AB38" s="67">
        <v>43</v>
      </c>
    </row>
    <row r="39" spans="2:28" ht="15.75" customHeight="1">
      <c r="B39" s="12" t="s">
        <v>43</v>
      </c>
      <c r="C39" s="61">
        <f t="shared" si="0"/>
        <v>1305</v>
      </c>
      <c r="D39" s="62">
        <f t="shared" si="1"/>
        <v>-27.980132450331126</v>
      </c>
      <c r="E39" s="63">
        <f t="shared" si="2"/>
        <v>479</v>
      </c>
      <c r="F39" s="62">
        <f t="shared" si="3"/>
        <v>-33.006993006993</v>
      </c>
      <c r="G39" s="63">
        <f t="shared" si="4"/>
        <v>618</v>
      </c>
      <c r="H39" s="62">
        <f t="shared" si="5"/>
        <v>-21.871049304677626</v>
      </c>
      <c r="I39" s="63">
        <f t="shared" si="6"/>
        <v>0</v>
      </c>
      <c r="J39" s="62" t="str">
        <f t="shared" si="7"/>
        <v>  -100.0</v>
      </c>
      <c r="K39" s="63">
        <f t="shared" si="8"/>
        <v>208</v>
      </c>
      <c r="L39" s="62">
        <f t="shared" si="9"/>
        <v>-27.777777777777786</v>
      </c>
      <c r="M39" s="63">
        <f t="shared" si="10"/>
        <v>44</v>
      </c>
      <c r="N39" s="62">
        <f t="shared" si="11"/>
        <v>37.5</v>
      </c>
      <c r="O39" s="63">
        <f t="shared" si="12"/>
        <v>164</v>
      </c>
      <c r="P39" s="64">
        <f t="shared" si="13"/>
        <v>-35.9375</v>
      </c>
      <c r="S39" s="65" t="s">
        <v>142</v>
      </c>
      <c r="T39" s="65" t="s">
        <v>104</v>
      </c>
      <c r="U39" s="65" t="s">
        <v>127</v>
      </c>
      <c r="V39" s="67">
        <v>1305</v>
      </c>
      <c r="W39" s="67">
        <v>479</v>
      </c>
      <c r="X39" s="67">
        <v>618</v>
      </c>
      <c r="Y39" s="67">
        <v>0</v>
      </c>
      <c r="Z39" s="67">
        <v>208</v>
      </c>
      <c r="AA39" s="67">
        <v>44</v>
      </c>
      <c r="AB39" s="67">
        <v>164</v>
      </c>
    </row>
    <row r="40" spans="2:28" ht="15.75" customHeight="1">
      <c r="B40" s="12" t="s">
        <v>44</v>
      </c>
      <c r="C40" s="61">
        <f t="shared" si="0"/>
        <v>639</v>
      </c>
      <c r="D40" s="62">
        <f t="shared" si="1"/>
        <v>-13.64864864864866</v>
      </c>
      <c r="E40" s="63">
        <f t="shared" si="2"/>
        <v>303</v>
      </c>
      <c r="F40" s="62">
        <f t="shared" si="3"/>
        <v>-7.621951219512198</v>
      </c>
      <c r="G40" s="63">
        <f t="shared" si="4"/>
        <v>306</v>
      </c>
      <c r="H40" s="62">
        <f t="shared" si="5"/>
        <v>-18.61702127659575</v>
      </c>
      <c r="I40" s="63">
        <f t="shared" si="6"/>
        <v>0</v>
      </c>
      <c r="J40" s="62" t="str">
        <f t="shared" si="7"/>
        <v>  -100.0</v>
      </c>
      <c r="K40" s="63">
        <f t="shared" si="8"/>
        <v>30</v>
      </c>
      <c r="L40" s="62">
        <f t="shared" si="9"/>
        <v>-6.25</v>
      </c>
      <c r="M40" s="63">
        <f t="shared" si="10"/>
        <v>0</v>
      </c>
      <c r="N40" s="62" t="str">
        <f t="shared" si="11"/>
        <v>0.0</v>
      </c>
      <c r="O40" s="63">
        <f t="shared" si="12"/>
        <v>30</v>
      </c>
      <c r="P40" s="64">
        <f t="shared" si="13"/>
        <v>-6.25</v>
      </c>
      <c r="S40" s="65" t="s">
        <v>142</v>
      </c>
      <c r="T40" s="65" t="s">
        <v>104</v>
      </c>
      <c r="U40" s="65" t="s">
        <v>128</v>
      </c>
      <c r="V40" s="67">
        <v>639</v>
      </c>
      <c r="W40" s="67">
        <v>303</v>
      </c>
      <c r="X40" s="67">
        <v>306</v>
      </c>
      <c r="Y40" s="67">
        <v>0</v>
      </c>
      <c r="Z40" s="67">
        <v>30</v>
      </c>
      <c r="AA40" s="67">
        <v>0</v>
      </c>
      <c r="AB40" s="67">
        <v>30</v>
      </c>
    </row>
    <row r="41" spans="2:28" ht="15.75" customHeight="1">
      <c r="B41" s="12" t="s">
        <v>45</v>
      </c>
      <c r="C41" s="61">
        <f t="shared" si="0"/>
        <v>309</v>
      </c>
      <c r="D41" s="62">
        <f t="shared" si="1"/>
        <v>-34.39490445859873</v>
      </c>
      <c r="E41" s="63">
        <f t="shared" si="2"/>
        <v>150</v>
      </c>
      <c r="F41" s="62">
        <f t="shared" si="3"/>
        <v>-48.97959183673469</v>
      </c>
      <c r="G41" s="63">
        <f t="shared" si="4"/>
        <v>136</v>
      </c>
      <c r="H41" s="62">
        <f t="shared" si="5"/>
        <v>-20.46783625730994</v>
      </c>
      <c r="I41" s="63">
        <f t="shared" si="6"/>
        <v>1</v>
      </c>
      <c r="J41" s="62">
        <f t="shared" si="7"/>
        <v>-50</v>
      </c>
      <c r="K41" s="63">
        <f t="shared" si="8"/>
        <v>22</v>
      </c>
      <c r="L41" s="62">
        <f t="shared" si="9"/>
        <v>450</v>
      </c>
      <c r="M41" s="63">
        <f t="shared" si="10"/>
        <v>0</v>
      </c>
      <c r="N41" s="62" t="str">
        <f t="shared" si="11"/>
        <v>0.0</v>
      </c>
      <c r="O41" s="63">
        <f t="shared" si="12"/>
        <v>22</v>
      </c>
      <c r="P41" s="64">
        <f t="shared" si="13"/>
        <v>450</v>
      </c>
      <c r="S41" s="65" t="s">
        <v>142</v>
      </c>
      <c r="T41" s="65" t="s">
        <v>104</v>
      </c>
      <c r="U41" s="65" t="s">
        <v>129</v>
      </c>
      <c r="V41" s="67">
        <v>309</v>
      </c>
      <c r="W41" s="67">
        <v>150</v>
      </c>
      <c r="X41" s="67">
        <v>136</v>
      </c>
      <c r="Y41" s="67">
        <v>1</v>
      </c>
      <c r="Z41" s="67">
        <v>22</v>
      </c>
      <c r="AA41" s="67">
        <v>0</v>
      </c>
      <c r="AB41" s="67">
        <v>22</v>
      </c>
    </row>
    <row r="42" spans="2:28" ht="15.75" customHeight="1">
      <c r="B42" s="12" t="s">
        <v>46</v>
      </c>
      <c r="C42" s="61">
        <f t="shared" si="0"/>
        <v>550</v>
      </c>
      <c r="D42" s="62">
        <f t="shared" si="1"/>
        <v>-34.210526315789465</v>
      </c>
      <c r="E42" s="63">
        <f t="shared" si="2"/>
        <v>306</v>
      </c>
      <c r="F42" s="62">
        <f t="shared" si="3"/>
        <v>-28</v>
      </c>
      <c r="G42" s="63">
        <f t="shared" si="4"/>
        <v>220</v>
      </c>
      <c r="H42" s="62">
        <f t="shared" si="5"/>
        <v>-39.56043956043956</v>
      </c>
      <c r="I42" s="63">
        <f t="shared" si="6"/>
        <v>1</v>
      </c>
      <c r="J42" s="62">
        <f t="shared" si="7"/>
        <v>-50</v>
      </c>
      <c r="K42" s="63">
        <f t="shared" si="8"/>
        <v>23</v>
      </c>
      <c r="L42" s="62">
        <f t="shared" si="9"/>
        <v>-48.88888888888889</v>
      </c>
      <c r="M42" s="63">
        <f t="shared" si="10"/>
        <v>0</v>
      </c>
      <c r="N42" s="62" t="str">
        <f t="shared" si="11"/>
        <v>0.0</v>
      </c>
      <c r="O42" s="63">
        <f t="shared" si="12"/>
        <v>23</v>
      </c>
      <c r="P42" s="64">
        <f t="shared" si="13"/>
        <v>-48.88888888888889</v>
      </c>
      <c r="S42" s="65" t="s">
        <v>142</v>
      </c>
      <c r="T42" s="65" t="s">
        <v>104</v>
      </c>
      <c r="U42" s="65" t="s">
        <v>130</v>
      </c>
      <c r="V42" s="67">
        <v>550</v>
      </c>
      <c r="W42" s="67">
        <v>306</v>
      </c>
      <c r="X42" s="67">
        <v>220</v>
      </c>
      <c r="Y42" s="67">
        <v>1</v>
      </c>
      <c r="Z42" s="67">
        <v>23</v>
      </c>
      <c r="AA42" s="67">
        <v>0</v>
      </c>
      <c r="AB42" s="67">
        <v>23</v>
      </c>
    </row>
    <row r="43" spans="2:28" ht="15.75" customHeight="1">
      <c r="B43" s="12" t="s">
        <v>47</v>
      </c>
      <c r="C43" s="61">
        <f t="shared" si="0"/>
        <v>557</v>
      </c>
      <c r="D43" s="62">
        <f t="shared" si="1"/>
        <v>-27.756160830090792</v>
      </c>
      <c r="E43" s="63">
        <f t="shared" si="2"/>
        <v>292</v>
      </c>
      <c r="F43" s="62">
        <f t="shared" si="3"/>
        <v>-34.67561521252797</v>
      </c>
      <c r="G43" s="63">
        <f t="shared" si="4"/>
        <v>230</v>
      </c>
      <c r="H43" s="62">
        <f t="shared" si="5"/>
        <v>-17.562724014336922</v>
      </c>
      <c r="I43" s="63">
        <f t="shared" si="6"/>
        <v>1</v>
      </c>
      <c r="J43" s="62" t="str">
        <f t="shared" si="7"/>
        <v>     -   </v>
      </c>
      <c r="K43" s="63">
        <f t="shared" si="8"/>
        <v>34</v>
      </c>
      <c r="L43" s="62">
        <f t="shared" si="9"/>
        <v>-24.444444444444443</v>
      </c>
      <c r="M43" s="63">
        <f t="shared" si="10"/>
        <v>0</v>
      </c>
      <c r="N43" s="62" t="str">
        <f t="shared" si="11"/>
        <v>0.0</v>
      </c>
      <c r="O43" s="63">
        <f t="shared" si="12"/>
        <v>34</v>
      </c>
      <c r="P43" s="64">
        <f t="shared" si="13"/>
        <v>-24.444444444444443</v>
      </c>
      <c r="S43" s="65" t="s">
        <v>142</v>
      </c>
      <c r="T43" s="65" t="s">
        <v>104</v>
      </c>
      <c r="U43" s="65" t="s">
        <v>131</v>
      </c>
      <c r="V43" s="67">
        <v>557</v>
      </c>
      <c r="W43" s="67">
        <v>292</v>
      </c>
      <c r="X43" s="67">
        <v>230</v>
      </c>
      <c r="Y43" s="67">
        <v>1</v>
      </c>
      <c r="Z43" s="67">
        <v>34</v>
      </c>
      <c r="AA43" s="67">
        <v>0</v>
      </c>
      <c r="AB43" s="67">
        <v>34</v>
      </c>
    </row>
    <row r="44" spans="2:28" ht="15.75" customHeight="1">
      <c r="B44" s="12" t="s">
        <v>48</v>
      </c>
      <c r="C44" s="61">
        <f t="shared" si="0"/>
        <v>285</v>
      </c>
      <c r="D44" s="62">
        <f t="shared" si="1"/>
        <v>-30.992736077481837</v>
      </c>
      <c r="E44" s="63">
        <f t="shared" si="2"/>
        <v>134</v>
      </c>
      <c r="F44" s="62">
        <f t="shared" si="3"/>
        <v>-32.663316582914575</v>
      </c>
      <c r="G44" s="63">
        <f t="shared" si="4"/>
        <v>122</v>
      </c>
      <c r="H44" s="62">
        <f t="shared" si="5"/>
        <v>-23.75</v>
      </c>
      <c r="I44" s="63">
        <f t="shared" si="6"/>
        <v>3</v>
      </c>
      <c r="J44" s="62">
        <f t="shared" si="7"/>
        <v>-88</v>
      </c>
      <c r="K44" s="63">
        <f t="shared" si="8"/>
        <v>26</v>
      </c>
      <c r="L44" s="62">
        <f t="shared" si="9"/>
        <v>-10.34482758620689</v>
      </c>
      <c r="M44" s="63">
        <f t="shared" si="10"/>
        <v>0</v>
      </c>
      <c r="N44" s="62" t="str">
        <f t="shared" si="11"/>
        <v>0.0</v>
      </c>
      <c r="O44" s="63">
        <f t="shared" si="12"/>
        <v>26</v>
      </c>
      <c r="P44" s="64">
        <f t="shared" si="13"/>
        <v>-10.34482758620689</v>
      </c>
      <c r="S44" s="65" t="s">
        <v>142</v>
      </c>
      <c r="T44" s="65" t="s">
        <v>104</v>
      </c>
      <c r="U44" s="65" t="s">
        <v>132</v>
      </c>
      <c r="V44" s="67">
        <v>285</v>
      </c>
      <c r="W44" s="67">
        <v>134</v>
      </c>
      <c r="X44" s="67">
        <v>122</v>
      </c>
      <c r="Y44" s="67">
        <v>3</v>
      </c>
      <c r="Z44" s="67">
        <v>26</v>
      </c>
      <c r="AA44" s="67">
        <v>0</v>
      </c>
      <c r="AB44" s="67">
        <v>26</v>
      </c>
    </row>
    <row r="45" spans="2:28" ht="15.75" customHeight="1">
      <c r="B45" s="12" t="s">
        <v>49</v>
      </c>
      <c r="C45" s="61">
        <f t="shared" si="0"/>
        <v>2741</v>
      </c>
      <c r="D45" s="62">
        <f t="shared" si="1"/>
        <v>-32.867989223610095</v>
      </c>
      <c r="E45" s="63">
        <f t="shared" si="2"/>
        <v>751</v>
      </c>
      <c r="F45" s="62">
        <f t="shared" si="3"/>
        <v>-31.789282470481382</v>
      </c>
      <c r="G45" s="63">
        <f t="shared" si="4"/>
        <v>1287</v>
      </c>
      <c r="H45" s="62">
        <f t="shared" si="5"/>
        <v>-48.083904800322706</v>
      </c>
      <c r="I45" s="63">
        <f t="shared" si="6"/>
        <v>14</v>
      </c>
      <c r="J45" s="62">
        <f t="shared" si="7"/>
        <v>40</v>
      </c>
      <c r="K45" s="63">
        <f t="shared" si="8"/>
        <v>689</v>
      </c>
      <c r="L45" s="62">
        <f t="shared" si="9"/>
        <v>39.756592292089266</v>
      </c>
      <c r="M45" s="63">
        <f t="shared" si="10"/>
        <v>386</v>
      </c>
      <c r="N45" s="62">
        <f t="shared" si="11"/>
        <v>145.85987261146497</v>
      </c>
      <c r="O45" s="63">
        <f t="shared" si="12"/>
        <v>303</v>
      </c>
      <c r="P45" s="64">
        <f t="shared" si="13"/>
        <v>-8.181818181818173</v>
      </c>
      <c r="S45" s="65" t="s">
        <v>142</v>
      </c>
      <c r="T45" s="65" t="s">
        <v>104</v>
      </c>
      <c r="U45" s="65" t="s">
        <v>133</v>
      </c>
      <c r="V45" s="67">
        <v>2741</v>
      </c>
      <c r="W45" s="67">
        <v>751</v>
      </c>
      <c r="X45" s="67">
        <v>1287</v>
      </c>
      <c r="Y45" s="67">
        <v>14</v>
      </c>
      <c r="Z45" s="67">
        <v>689</v>
      </c>
      <c r="AA45" s="67">
        <v>386</v>
      </c>
      <c r="AB45" s="67">
        <v>303</v>
      </c>
    </row>
    <row r="46" spans="2:28" ht="15.75" customHeight="1">
      <c r="B46" s="12" t="s">
        <v>50</v>
      </c>
      <c r="C46" s="61">
        <f t="shared" si="0"/>
        <v>338</v>
      </c>
      <c r="D46" s="62">
        <f t="shared" si="1"/>
        <v>-45.30744336569579</v>
      </c>
      <c r="E46" s="63">
        <f t="shared" si="2"/>
        <v>200</v>
      </c>
      <c r="F46" s="62">
        <f t="shared" si="3"/>
        <v>-34.210526315789465</v>
      </c>
      <c r="G46" s="63">
        <f t="shared" si="4"/>
        <v>127</v>
      </c>
      <c r="H46" s="62">
        <f t="shared" si="5"/>
        <v>-53.30882352941176</v>
      </c>
      <c r="I46" s="63">
        <f t="shared" si="6"/>
        <v>1</v>
      </c>
      <c r="J46" s="62">
        <f t="shared" si="7"/>
        <v>0</v>
      </c>
      <c r="K46" s="63">
        <f t="shared" si="8"/>
        <v>10</v>
      </c>
      <c r="L46" s="62">
        <f t="shared" si="9"/>
        <v>-75.60975609756098</v>
      </c>
      <c r="M46" s="63">
        <f t="shared" si="10"/>
        <v>0</v>
      </c>
      <c r="N46" s="62" t="str">
        <f t="shared" si="11"/>
        <v>0.0</v>
      </c>
      <c r="O46" s="63">
        <f t="shared" si="12"/>
        <v>10</v>
      </c>
      <c r="P46" s="64">
        <f t="shared" si="13"/>
        <v>-75.60975609756098</v>
      </c>
      <c r="S46" s="65" t="s">
        <v>142</v>
      </c>
      <c r="T46" s="65" t="s">
        <v>104</v>
      </c>
      <c r="U46" s="65" t="s">
        <v>134</v>
      </c>
      <c r="V46" s="67">
        <v>338</v>
      </c>
      <c r="W46" s="67">
        <v>200</v>
      </c>
      <c r="X46" s="67">
        <v>127</v>
      </c>
      <c r="Y46" s="67">
        <v>1</v>
      </c>
      <c r="Z46" s="67">
        <v>10</v>
      </c>
      <c r="AA46" s="67">
        <v>0</v>
      </c>
      <c r="AB46" s="67">
        <v>10</v>
      </c>
    </row>
    <row r="47" spans="2:28" ht="15.75" customHeight="1">
      <c r="B47" s="12" t="s">
        <v>51</v>
      </c>
      <c r="C47" s="61">
        <f t="shared" si="0"/>
        <v>471</v>
      </c>
      <c r="D47" s="62">
        <f t="shared" si="1"/>
        <v>13.221153846153854</v>
      </c>
      <c r="E47" s="63">
        <f t="shared" si="2"/>
        <v>231</v>
      </c>
      <c r="F47" s="62">
        <f t="shared" si="3"/>
        <v>-10.465116279069761</v>
      </c>
      <c r="G47" s="63">
        <f t="shared" si="4"/>
        <v>175</v>
      </c>
      <c r="H47" s="62">
        <f t="shared" si="5"/>
        <v>42.27642276422765</v>
      </c>
      <c r="I47" s="63">
        <f t="shared" si="6"/>
        <v>18</v>
      </c>
      <c r="J47" s="62">
        <f t="shared" si="7"/>
        <v>100</v>
      </c>
      <c r="K47" s="63">
        <f t="shared" si="8"/>
        <v>47</v>
      </c>
      <c r="L47" s="62">
        <f t="shared" si="9"/>
        <v>80.76923076923077</v>
      </c>
      <c r="M47" s="63">
        <f t="shared" si="10"/>
        <v>24</v>
      </c>
      <c r="N47" s="62" t="str">
        <f t="shared" si="11"/>
        <v>     -   </v>
      </c>
      <c r="O47" s="63">
        <f t="shared" si="12"/>
        <v>23</v>
      </c>
      <c r="P47" s="64">
        <f t="shared" si="13"/>
        <v>-11.538461538461547</v>
      </c>
      <c r="S47" s="65" t="s">
        <v>142</v>
      </c>
      <c r="T47" s="65" t="s">
        <v>104</v>
      </c>
      <c r="U47" s="65" t="s">
        <v>135</v>
      </c>
      <c r="V47" s="67">
        <v>471</v>
      </c>
      <c r="W47" s="67">
        <v>231</v>
      </c>
      <c r="X47" s="67">
        <v>175</v>
      </c>
      <c r="Y47" s="67">
        <v>18</v>
      </c>
      <c r="Z47" s="67">
        <v>47</v>
      </c>
      <c r="AA47" s="67">
        <v>24</v>
      </c>
      <c r="AB47" s="67">
        <v>23</v>
      </c>
    </row>
    <row r="48" spans="2:28" ht="15.75" customHeight="1">
      <c r="B48" s="12" t="s">
        <v>52</v>
      </c>
      <c r="C48" s="61">
        <f t="shared" si="0"/>
        <v>797</v>
      </c>
      <c r="D48" s="62">
        <f t="shared" si="1"/>
        <v>-34.72563472563472</v>
      </c>
      <c r="E48" s="63">
        <f t="shared" si="2"/>
        <v>350</v>
      </c>
      <c r="F48" s="62">
        <f t="shared" si="3"/>
        <v>-45.22691705790297</v>
      </c>
      <c r="G48" s="63">
        <f t="shared" si="4"/>
        <v>346</v>
      </c>
      <c r="H48" s="62">
        <f t="shared" si="5"/>
        <v>-18.588235294117652</v>
      </c>
      <c r="I48" s="63">
        <f t="shared" si="6"/>
        <v>5</v>
      </c>
      <c r="J48" s="62" t="str">
        <f t="shared" si="7"/>
        <v>     -   </v>
      </c>
      <c r="K48" s="63">
        <f t="shared" si="8"/>
        <v>96</v>
      </c>
      <c r="L48" s="62">
        <f t="shared" si="9"/>
        <v>-38.853503184713375</v>
      </c>
      <c r="M48" s="63">
        <f t="shared" si="10"/>
        <v>30</v>
      </c>
      <c r="N48" s="62">
        <f t="shared" si="11"/>
        <v>7.142857142857139</v>
      </c>
      <c r="O48" s="63">
        <f t="shared" si="12"/>
        <v>66</v>
      </c>
      <c r="P48" s="64">
        <f t="shared" si="13"/>
        <v>-48.837209302325576</v>
      </c>
      <c r="S48" s="65" t="s">
        <v>142</v>
      </c>
      <c r="T48" s="65" t="s">
        <v>104</v>
      </c>
      <c r="U48" s="65" t="s">
        <v>136</v>
      </c>
      <c r="V48" s="67">
        <v>797</v>
      </c>
      <c r="W48" s="67">
        <v>350</v>
      </c>
      <c r="X48" s="67">
        <v>346</v>
      </c>
      <c r="Y48" s="67">
        <v>5</v>
      </c>
      <c r="Z48" s="67">
        <v>96</v>
      </c>
      <c r="AA48" s="67">
        <v>30</v>
      </c>
      <c r="AB48" s="67">
        <v>66</v>
      </c>
    </row>
    <row r="49" spans="2:28" ht="15.75" customHeight="1">
      <c r="B49" s="12" t="s">
        <v>53</v>
      </c>
      <c r="C49" s="61">
        <f t="shared" si="0"/>
        <v>387</v>
      </c>
      <c r="D49" s="62">
        <f t="shared" si="1"/>
        <v>-51.56445556946183</v>
      </c>
      <c r="E49" s="63">
        <f t="shared" si="2"/>
        <v>182</v>
      </c>
      <c r="F49" s="62">
        <f t="shared" si="3"/>
        <v>-42.40506329113924</v>
      </c>
      <c r="G49" s="63">
        <f t="shared" si="4"/>
        <v>172</v>
      </c>
      <c r="H49" s="62">
        <f t="shared" si="5"/>
        <v>-54.01069518716577</v>
      </c>
      <c r="I49" s="63">
        <f t="shared" si="6"/>
        <v>0</v>
      </c>
      <c r="J49" s="62" t="str">
        <f t="shared" si="7"/>
        <v>  -100.0</v>
      </c>
      <c r="K49" s="63">
        <f t="shared" si="8"/>
        <v>33</v>
      </c>
      <c r="L49" s="62">
        <f t="shared" si="9"/>
        <v>-69.44444444444444</v>
      </c>
      <c r="M49" s="63">
        <f t="shared" si="10"/>
        <v>0</v>
      </c>
      <c r="N49" s="62" t="str">
        <f t="shared" si="11"/>
        <v>  -100.0</v>
      </c>
      <c r="O49" s="63">
        <f t="shared" si="12"/>
        <v>33</v>
      </c>
      <c r="P49" s="64">
        <f t="shared" si="13"/>
        <v>-52.17391304347826</v>
      </c>
      <c r="S49" s="65" t="s">
        <v>142</v>
      </c>
      <c r="T49" s="65" t="s">
        <v>104</v>
      </c>
      <c r="U49" s="65" t="s">
        <v>137</v>
      </c>
      <c r="V49" s="67">
        <v>387</v>
      </c>
      <c r="W49" s="67">
        <v>182</v>
      </c>
      <c r="X49" s="67">
        <v>172</v>
      </c>
      <c r="Y49" s="67">
        <v>0</v>
      </c>
      <c r="Z49" s="67">
        <v>33</v>
      </c>
      <c r="AA49" s="67">
        <v>0</v>
      </c>
      <c r="AB49" s="67">
        <v>33</v>
      </c>
    </row>
    <row r="50" spans="2:28" ht="15.75" customHeight="1">
      <c r="B50" s="12" t="s">
        <v>54</v>
      </c>
      <c r="C50" s="61">
        <f t="shared" si="0"/>
        <v>645</v>
      </c>
      <c r="D50" s="62">
        <f t="shared" si="1"/>
        <v>-23.214285714285708</v>
      </c>
      <c r="E50" s="63">
        <f t="shared" si="2"/>
        <v>261</v>
      </c>
      <c r="F50" s="62">
        <f t="shared" si="3"/>
        <v>-31.134564643799465</v>
      </c>
      <c r="G50" s="63">
        <f t="shared" si="4"/>
        <v>324</v>
      </c>
      <c r="H50" s="62">
        <f t="shared" si="5"/>
        <v>2.857142857142847</v>
      </c>
      <c r="I50" s="63">
        <f t="shared" si="6"/>
        <v>3</v>
      </c>
      <c r="J50" s="62" t="str">
        <f t="shared" si="7"/>
        <v>     -   </v>
      </c>
      <c r="K50" s="63">
        <f t="shared" si="8"/>
        <v>57</v>
      </c>
      <c r="L50" s="62">
        <f t="shared" si="9"/>
        <v>-60.95890410958904</v>
      </c>
      <c r="M50" s="63">
        <f t="shared" si="10"/>
        <v>17</v>
      </c>
      <c r="N50" s="62">
        <f t="shared" si="11"/>
        <v>-82.82828282828282</v>
      </c>
      <c r="O50" s="63">
        <f t="shared" si="12"/>
        <v>40</v>
      </c>
      <c r="P50" s="64">
        <f t="shared" si="13"/>
        <v>-14.893617021276597</v>
      </c>
      <c r="S50" s="65" t="s">
        <v>142</v>
      </c>
      <c r="T50" s="65" t="s">
        <v>104</v>
      </c>
      <c r="U50" s="65" t="s">
        <v>138</v>
      </c>
      <c r="V50" s="67">
        <v>645</v>
      </c>
      <c r="W50" s="67">
        <v>261</v>
      </c>
      <c r="X50" s="67">
        <v>324</v>
      </c>
      <c r="Y50" s="67">
        <v>3</v>
      </c>
      <c r="Z50" s="67">
        <v>57</v>
      </c>
      <c r="AA50" s="67">
        <v>17</v>
      </c>
      <c r="AB50" s="67">
        <v>40</v>
      </c>
    </row>
    <row r="51" spans="2:28" ht="15.75" customHeight="1">
      <c r="B51" s="12" t="s">
        <v>55</v>
      </c>
      <c r="C51" s="61">
        <f t="shared" si="0"/>
        <v>1106</v>
      </c>
      <c r="D51" s="62">
        <f t="shared" si="1"/>
        <v>7.797270955165686</v>
      </c>
      <c r="E51" s="63">
        <f t="shared" si="2"/>
        <v>420</v>
      </c>
      <c r="F51" s="62">
        <f t="shared" si="3"/>
        <v>-23.497267759562845</v>
      </c>
      <c r="G51" s="63">
        <f t="shared" si="4"/>
        <v>521</v>
      </c>
      <c r="H51" s="62">
        <f t="shared" si="5"/>
        <v>30.57644110275689</v>
      </c>
      <c r="I51" s="63">
        <f t="shared" si="6"/>
        <v>9</v>
      </c>
      <c r="J51" s="62">
        <f t="shared" si="7"/>
        <v>-25</v>
      </c>
      <c r="K51" s="63">
        <f t="shared" si="8"/>
        <v>156</v>
      </c>
      <c r="L51" s="62">
        <f t="shared" si="9"/>
        <v>136.36363636363637</v>
      </c>
      <c r="M51" s="63">
        <f t="shared" si="10"/>
        <v>76</v>
      </c>
      <c r="N51" s="62">
        <f t="shared" si="11"/>
        <v>406.66666666666663</v>
      </c>
      <c r="O51" s="63">
        <f t="shared" si="12"/>
        <v>74</v>
      </c>
      <c r="P51" s="64">
        <f t="shared" si="13"/>
        <v>45.09803921568627</v>
      </c>
      <c r="S51" s="65" t="s">
        <v>142</v>
      </c>
      <c r="T51" s="65" t="s">
        <v>104</v>
      </c>
      <c r="U51" s="65" t="s">
        <v>139</v>
      </c>
      <c r="V51" s="67">
        <v>1106</v>
      </c>
      <c r="W51" s="67">
        <v>420</v>
      </c>
      <c r="X51" s="67">
        <v>521</v>
      </c>
      <c r="Y51" s="67">
        <v>9</v>
      </c>
      <c r="Z51" s="67">
        <v>156</v>
      </c>
      <c r="AA51" s="67">
        <v>76</v>
      </c>
      <c r="AB51" s="67">
        <v>74</v>
      </c>
    </row>
    <row r="52" spans="2:28" ht="15.75" customHeight="1" thickBot="1">
      <c r="B52" s="12" t="s">
        <v>56</v>
      </c>
      <c r="C52" s="68">
        <f t="shared" si="0"/>
        <v>1216</v>
      </c>
      <c r="D52" s="69">
        <f t="shared" si="1"/>
        <v>-35.83113456464379</v>
      </c>
      <c r="E52" s="70">
        <f t="shared" si="2"/>
        <v>207</v>
      </c>
      <c r="F52" s="69">
        <f t="shared" si="3"/>
        <v>-48.1203007518797</v>
      </c>
      <c r="G52" s="70">
        <f t="shared" si="4"/>
        <v>916</v>
      </c>
      <c r="H52" s="69">
        <f t="shared" si="5"/>
        <v>-34.94318181818183</v>
      </c>
      <c r="I52" s="70">
        <f t="shared" si="6"/>
        <v>0</v>
      </c>
      <c r="J52" s="69" t="str">
        <f t="shared" si="7"/>
        <v>0.0</v>
      </c>
      <c r="K52" s="70">
        <f t="shared" si="8"/>
        <v>93</v>
      </c>
      <c r="L52" s="69">
        <f t="shared" si="9"/>
        <v>5.681818181818187</v>
      </c>
      <c r="M52" s="70">
        <f t="shared" si="10"/>
        <v>78</v>
      </c>
      <c r="N52" s="69">
        <f t="shared" si="11"/>
        <v>100</v>
      </c>
      <c r="O52" s="70">
        <f t="shared" si="12"/>
        <v>15</v>
      </c>
      <c r="P52" s="71">
        <f t="shared" si="13"/>
        <v>-69.38775510204081</v>
      </c>
      <c r="S52" s="65" t="s">
        <v>142</v>
      </c>
      <c r="T52" s="65" t="s">
        <v>104</v>
      </c>
      <c r="U52" s="65" t="s">
        <v>140</v>
      </c>
      <c r="V52" s="67">
        <v>1216</v>
      </c>
      <c r="W52" s="67">
        <v>207</v>
      </c>
      <c r="X52" s="67">
        <v>916</v>
      </c>
      <c r="Y52" s="67">
        <v>0</v>
      </c>
      <c r="Z52" s="67">
        <v>93</v>
      </c>
      <c r="AA52" s="67">
        <v>78</v>
      </c>
      <c r="AB52" s="67">
        <v>15</v>
      </c>
    </row>
    <row r="53" spans="2:28" ht="15.75" customHeight="1" thickBot="1" thickTop="1">
      <c r="B53" s="13" t="s">
        <v>57</v>
      </c>
      <c r="C53" s="72">
        <f>SUM($V6:$V52)</f>
        <v>78364</v>
      </c>
      <c r="D53" s="73">
        <f>SUM(V6:V52)/SUM(V53:V99)*100-100</f>
        <v>-14.332877835474179</v>
      </c>
      <c r="E53" s="74">
        <f>SUM($W6:$W52)</f>
        <v>24462</v>
      </c>
      <c r="F53" s="73">
        <f>SUM($W6:$W52)/SUM($W53:$W99)*100-100</f>
        <v>-29.259687680740313</v>
      </c>
      <c r="G53" s="74">
        <f>SUM($X6:$X52)</f>
        <v>32655</v>
      </c>
      <c r="H53" s="73">
        <f>SUM($X6:X52)/SUM($X53:$X99)*100-100</f>
        <v>-7.403731639539501</v>
      </c>
      <c r="I53" s="74">
        <f>SUM($Y6:$Y52)</f>
        <v>1247</v>
      </c>
      <c r="J53" s="73">
        <f>SUM($Y6:$Y52)/SUM($Y53:$Y99)*100-100</f>
        <v>246.3888888888889</v>
      </c>
      <c r="K53" s="74">
        <f>SUM($Z6:$Z52)</f>
        <v>20000</v>
      </c>
      <c r="L53" s="73">
        <f>SUM($Z6:$Z52)/SUM($Z53:$Z99)*100-100</f>
        <v>-5.966430015515527</v>
      </c>
      <c r="M53" s="74">
        <f>SUM($AA6:$AA52)</f>
        <v>9255</v>
      </c>
      <c r="N53" s="73">
        <f>SUM($AA6:$AA52)/SUM($AA53:$AA99)*100-100</f>
        <v>2.4123049684629905</v>
      </c>
      <c r="O53" s="74">
        <f>SUM($AB6:$AB52)</f>
        <v>10602</v>
      </c>
      <c r="P53" s="75">
        <f>SUM($AB6:$AB52)/SUM($AB53:$AB99)*100-100</f>
        <v>-12.459747337131532</v>
      </c>
      <c r="R53" s="1" t="s">
        <v>141</v>
      </c>
      <c r="S53" s="65" t="s">
        <v>143</v>
      </c>
      <c r="T53" s="65" t="s">
        <v>104</v>
      </c>
      <c r="U53" s="65" t="s">
        <v>95</v>
      </c>
      <c r="V53" s="67">
        <v>2520</v>
      </c>
      <c r="W53" s="67">
        <v>1108</v>
      </c>
      <c r="X53" s="67">
        <v>1079</v>
      </c>
      <c r="Y53" s="67">
        <v>61</v>
      </c>
      <c r="Z53" s="67">
        <v>272</v>
      </c>
      <c r="AA53" s="67">
        <v>123</v>
      </c>
      <c r="AB53" s="67">
        <v>149</v>
      </c>
    </row>
    <row r="54" spans="2:28" ht="15.75" customHeight="1">
      <c r="B54" s="14" t="s">
        <v>10</v>
      </c>
      <c r="C54" s="63">
        <f>$V6</f>
        <v>3465</v>
      </c>
      <c r="D54" s="62">
        <f>$V6/$V53*100-100</f>
        <v>37.5</v>
      </c>
      <c r="E54" s="63">
        <f>$W6</f>
        <v>1001</v>
      </c>
      <c r="F54" s="62">
        <f>$W6/$W53*100-100</f>
        <v>-9.657039711191345</v>
      </c>
      <c r="G54" s="63">
        <f>$X6</f>
        <v>2029</v>
      </c>
      <c r="H54" s="62">
        <f>$X6/$X53*100-100</f>
        <v>88.04448563484709</v>
      </c>
      <c r="I54" s="63">
        <f>$Y6</f>
        <v>29</v>
      </c>
      <c r="J54" s="62">
        <f>$Y6/$Y53*100-100</f>
        <v>-52.459016393442624</v>
      </c>
      <c r="K54" s="63">
        <f>$Z6</f>
        <v>406</v>
      </c>
      <c r="L54" s="62">
        <f>$Z6/$Z53*100-100</f>
        <v>49.264705882352956</v>
      </c>
      <c r="M54" s="63">
        <f>$AA6</f>
        <v>234</v>
      </c>
      <c r="N54" s="62">
        <f>$AA6/$AA53*100-100</f>
        <v>90.2439024390244</v>
      </c>
      <c r="O54" s="63">
        <f>$AB6</f>
        <v>172</v>
      </c>
      <c r="P54" s="64">
        <f>$AB6/$AB53*100-100</f>
        <v>15.436241610738264</v>
      </c>
      <c r="S54" s="65" t="s">
        <v>143</v>
      </c>
      <c r="T54" s="65" t="s">
        <v>104</v>
      </c>
      <c r="U54" s="65" t="s">
        <v>96</v>
      </c>
      <c r="V54" s="67">
        <v>673</v>
      </c>
      <c r="W54" s="67">
        <v>443</v>
      </c>
      <c r="X54" s="67">
        <v>198</v>
      </c>
      <c r="Y54" s="67">
        <v>2</v>
      </c>
      <c r="Z54" s="67">
        <v>30</v>
      </c>
      <c r="AA54" s="67">
        <v>0</v>
      </c>
      <c r="AB54" s="67">
        <v>30</v>
      </c>
    </row>
    <row r="55" spans="2:28" ht="15.75" customHeight="1">
      <c r="B55" s="14" t="s">
        <v>58</v>
      </c>
      <c r="C55" s="63">
        <f>SUM($V7:$V12)</f>
        <v>6393</v>
      </c>
      <c r="D55" s="62">
        <f>SUM($V7:V12)/SUM($V54:$V59)*100-100</f>
        <v>2.304368698991837</v>
      </c>
      <c r="E55" s="63">
        <f>SUM($W7:$W12)</f>
        <v>2329</v>
      </c>
      <c r="F55" s="62">
        <f>SUM($W7:W12)/SUM($W54:$W59)*100-100</f>
        <v>-26.52996845425868</v>
      </c>
      <c r="G55" s="63">
        <f>SUM($X7:$X12)</f>
        <v>2831</v>
      </c>
      <c r="H55" s="62">
        <f>SUM($X7:X12)/SUM($X54:$X59)*100-100</f>
        <v>11.412829594647775</v>
      </c>
      <c r="I55" s="63">
        <f>SUM($Y7:$Y12)</f>
        <v>215</v>
      </c>
      <c r="J55" s="62">
        <f>SUM($Y7:Y12)/SUM($Y54:$Y59)*100-100</f>
        <v>1435.7142857142858</v>
      </c>
      <c r="K55" s="63">
        <f>SUM($Z7:$Z12)</f>
        <v>1018</v>
      </c>
      <c r="L55" s="62">
        <f>SUM($Z7:Z12)/SUM($Z54:$Z59)*100-100</f>
        <v>94.27480916030535</v>
      </c>
      <c r="M55" s="63">
        <f>SUM($AA7:$AA12)</f>
        <v>530</v>
      </c>
      <c r="N55" s="62">
        <f>SUM($AA7:AA12)/SUM($AA54:$AA59)*100-100</f>
        <v>338.01652892561987</v>
      </c>
      <c r="O55" s="63">
        <f>SUM($AB7:$AB12)</f>
        <v>488</v>
      </c>
      <c r="P55" s="64">
        <f>SUM($AB7:AB12)/SUM($AB54:$AB59)*100-100</f>
        <v>21.09181141439207</v>
      </c>
      <c r="S55" s="65" t="s">
        <v>143</v>
      </c>
      <c r="T55" s="65" t="s">
        <v>104</v>
      </c>
      <c r="U55" s="65" t="s">
        <v>94</v>
      </c>
      <c r="V55" s="67">
        <v>896</v>
      </c>
      <c r="W55" s="67">
        <v>512</v>
      </c>
      <c r="X55" s="67">
        <v>350</v>
      </c>
      <c r="Y55" s="67">
        <v>2</v>
      </c>
      <c r="Z55" s="67">
        <v>32</v>
      </c>
      <c r="AA55" s="67">
        <v>0</v>
      </c>
      <c r="AB55" s="67">
        <v>32</v>
      </c>
    </row>
    <row r="56" spans="2:28" ht="15.75" customHeight="1">
      <c r="B56" s="14" t="s">
        <v>59</v>
      </c>
      <c r="C56" s="63">
        <f>SUM($V13:$V19)+SUM($V24:$V25)</f>
        <v>33263</v>
      </c>
      <c r="D56" s="62">
        <f>(SUM($V13:$V19)+SUM($V24:$V25))/(SUM($V60:$V66)+SUM($V71:$V72))*100-100</f>
        <v>-10.37372349311562</v>
      </c>
      <c r="E56" s="63">
        <f>SUM($W13:$W19)+SUM($W24:$W25)</f>
        <v>8444</v>
      </c>
      <c r="F56" s="62">
        <f>(SUM($W13:$W19)+SUM($W24:$W25))/(SUM($W60:$W66)+SUM($W71:$W72))*100-100</f>
        <v>-24.935549826651254</v>
      </c>
      <c r="G56" s="63">
        <f>SUM($X13:$X19)+SUM($X24:$X25)</f>
        <v>13364</v>
      </c>
      <c r="H56" s="62">
        <f>(SUM($X13:$X19)+SUM($X24:$X25))/(SUM($X60:$X66)+SUM($X71:$X72))*100-100</f>
        <v>-6.303021804669427</v>
      </c>
      <c r="I56" s="63">
        <f>SUM($Y13:$Y19)+SUM($Y24:$Y25)</f>
        <v>791</v>
      </c>
      <c r="J56" s="62">
        <f>(SUM($Y13:$Y19)+SUM($Y24:$Y25))/(SUM($Y60:$Y66)+SUM($Y71:$Y72))*100-100</f>
        <v>619.090909090909</v>
      </c>
      <c r="K56" s="63">
        <f>SUM($Z13:$Z19)+SUM($Z24:$Z25)</f>
        <v>10664</v>
      </c>
      <c r="L56" s="62">
        <f>(SUM($Z13:$Z19)+SUM($Z24:$Z25))/(SUM($Z60:$Z66)+SUM($Z71:$Z72))*100-100</f>
        <v>-7.19693673309547</v>
      </c>
      <c r="M56" s="63">
        <f>SUM($AA13:$AA19)+SUM($AA24:$AA25)</f>
        <v>4632</v>
      </c>
      <c r="N56" s="62">
        <f>(SUM($AA13:$AA19)+SUM($AA24:$AA25))/(SUM($AA60:$AA66)+SUM($AA71:$AA72))*100-100</f>
        <v>-6.063678766984381</v>
      </c>
      <c r="O56" s="63">
        <f>SUM($AB13:$AB19)+SUM($AB24:$AB25)</f>
        <v>5898</v>
      </c>
      <c r="P56" s="64">
        <f>(SUM($AB13:$AB19)+SUM($AB24:$AB25))/(SUM($AB60:$AB66)+SUM($AB71:$AB72))*100-100</f>
        <v>-8.600650860065087</v>
      </c>
      <c r="S56" s="65" t="s">
        <v>143</v>
      </c>
      <c r="T56" s="65" t="s">
        <v>104</v>
      </c>
      <c r="U56" s="65" t="s">
        <v>97</v>
      </c>
      <c r="V56" s="67">
        <v>2344</v>
      </c>
      <c r="W56" s="67">
        <v>820</v>
      </c>
      <c r="X56" s="67">
        <v>1191</v>
      </c>
      <c r="Y56" s="67">
        <v>7</v>
      </c>
      <c r="Z56" s="67">
        <v>326</v>
      </c>
      <c r="AA56" s="67">
        <v>121</v>
      </c>
      <c r="AB56" s="67">
        <v>205</v>
      </c>
    </row>
    <row r="57" spans="2:28" ht="15.75" customHeight="1">
      <c r="B57" s="14" t="s">
        <v>60</v>
      </c>
      <c r="C57" s="63">
        <f>SUM($V20:$V23)</f>
        <v>2410</v>
      </c>
      <c r="D57" s="62">
        <f>SUM(V20:$V23)/SUM($V67:$V70)*100-100</f>
        <v>-27.278213639106824</v>
      </c>
      <c r="E57" s="63">
        <f>SUM($W20:$W23)</f>
        <v>1207</v>
      </c>
      <c r="F57" s="62">
        <f>SUM($W20:W23)/SUM($W67:$W70)*100-100</f>
        <v>-37.135416666666664</v>
      </c>
      <c r="G57" s="63">
        <f>SUM($X20:$X23)</f>
        <v>920</v>
      </c>
      <c r="H57" s="62">
        <f>SUM($X20:X23)/SUM($X67:$X70)*100-100</f>
        <v>-21.300256629597953</v>
      </c>
      <c r="I57" s="63">
        <f>SUM($Y20:$Y23)</f>
        <v>52</v>
      </c>
      <c r="J57" s="62">
        <f>SUM($Y20:Y23)/SUM($Y67:$Y70)*100-100</f>
        <v>766.6666666666666</v>
      </c>
      <c r="K57" s="63">
        <f>SUM($Z20:$Z23)</f>
        <v>231</v>
      </c>
      <c r="L57" s="62">
        <f>SUM($Z20:Z23)/SUM($Z67:$Z70)*100-100</f>
        <v>5.479452054794521</v>
      </c>
      <c r="M57" s="63">
        <f>SUM($AA20:$AA23)</f>
        <v>66</v>
      </c>
      <c r="N57" s="62">
        <f>SUM($AA20:AA23)/SUM($AA67:$AA70)*100-100</f>
        <v>20</v>
      </c>
      <c r="O57" s="63">
        <f>SUM($AB20:$AB23)</f>
        <v>165</v>
      </c>
      <c r="P57" s="64">
        <f>SUM($AB20:AB23)/SUM($AB67:$AB70)*100-100</f>
        <v>0.6097560975609753</v>
      </c>
      <c r="S57" s="65" t="s">
        <v>143</v>
      </c>
      <c r="T57" s="65" t="s">
        <v>104</v>
      </c>
      <c r="U57" s="65" t="s">
        <v>98</v>
      </c>
      <c r="V57" s="67">
        <v>378</v>
      </c>
      <c r="W57" s="67">
        <v>256</v>
      </c>
      <c r="X57" s="67">
        <v>100</v>
      </c>
      <c r="Y57" s="67">
        <v>0</v>
      </c>
      <c r="Z57" s="67">
        <v>22</v>
      </c>
      <c r="AA57" s="67">
        <v>0</v>
      </c>
      <c r="AB57" s="67">
        <v>22</v>
      </c>
    </row>
    <row r="58" spans="2:28" ht="15.75" customHeight="1">
      <c r="B58" s="14" t="s">
        <v>61</v>
      </c>
      <c r="C58" s="63">
        <f>SUM($V26:$V29)</f>
        <v>7975</v>
      </c>
      <c r="D58" s="62">
        <f>SUM($V26:$V29)/SUM($V73:$V76)*100-100</f>
        <v>-24.96942327594317</v>
      </c>
      <c r="E58" s="63">
        <f>SUM($W26:$W29)</f>
        <v>3695</v>
      </c>
      <c r="F58" s="62">
        <f>SUM($W26:$W29)/SUM($W73:$W76)*100-100</f>
        <v>-31.127679403541478</v>
      </c>
      <c r="G58" s="63">
        <f>SUM($X26:$X29)</f>
        <v>2685</v>
      </c>
      <c r="H58" s="62">
        <f>SUM($X26:$X29)/SUM($X73:$X76)*100-100</f>
        <v>-14.272030651340998</v>
      </c>
      <c r="I58" s="63">
        <f>SUM($Y26:$Y29)</f>
        <v>8</v>
      </c>
      <c r="J58" s="62">
        <f>SUM($Y26:$Y29)/SUM($Y73:$Y76)*100-100</f>
        <v>-42.85714285714286</v>
      </c>
      <c r="K58" s="63">
        <f>SUM($Z26:$Z29)</f>
        <v>1587</v>
      </c>
      <c r="L58" s="62">
        <f>SUM($Z26:$Z29)/SUM($Z73:$Z76)*100-100</f>
        <v>-25.070821529745047</v>
      </c>
      <c r="M58" s="63">
        <f>SUM($AA26:$AA29)</f>
        <v>439</v>
      </c>
      <c r="N58" s="62">
        <f>SUM($AA26:$AA29)/SUM($AA73:$AA76)*100-100</f>
        <v>-42.38845144356955</v>
      </c>
      <c r="O58" s="63">
        <f>SUM($AB26:$AB29)</f>
        <v>1148</v>
      </c>
      <c r="P58" s="64">
        <f>SUM($AB26:$AB29)/SUM($AB73:$AB76)*100-100</f>
        <v>-15.088757396449708</v>
      </c>
      <c r="S58" s="65" t="s">
        <v>143</v>
      </c>
      <c r="T58" s="65" t="s">
        <v>104</v>
      </c>
      <c r="U58" s="65" t="s">
        <v>99</v>
      </c>
      <c r="V58" s="67">
        <v>602</v>
      </c>
      <c r="W58" s="67">
        <v>344</v>
      </c>
      <c r="X58" s="67">
        <v>223</v>
      </c>
      <c r="Y58" s="67">
        <v>0</v>
      </c>
      <c r="Z58" s="67">
        <v>35</v>
      </c>
      <c r="AA58" s="67">
        <v>0</v>
      </c>
      <c r="AB58" s="67">
        <v>35</v>
      </c>
    </row>
    <row r="59" spans="2:28" ht="15.75" customHeight="1">
      <c r="B59" s="14" t="s">
        <v>62</v>
      </c>
      <c r="C59" s="63">
        <f>SUM($V30:$V35)</f>
        <v>12192</v>
      </c>
      <c r="D59" s="62">
        <f>SUM($V30:$V35)/SUM($V77:$V82)*100-100</f>
        <v>-12.526904864399484</v>
      </c>
      <c r="E59" s="63">
        <f>SUM($W30:$W35)</f>
        <v>2917</v>
      </c>
      <c r="F59" s="62">
        <f>SUM($W30:$W35)/SUM($W77:$W82)*100-100</f>
        <v>-33.24942791762014</v>
      </c>
      <c r="G59" s="63">
        <f>SUM($X30:$X35)</f>
        <v>4731</v>
      </c>
      <c r="H59" s="62">
        <f>SUM($X30:$X35)/SUM($X77:$X82)*100-100</f>
        <v>4.252974878801226</v>
      </c>
      <c r="I59" s="63">
        <f>SUM($Y30:$Y35)</f>
        <v>86</v>
      </c>
      <c r="J59" s="62">
        <f>SUM($Y30:$Y35)/SUM($Y77:$Y82)*100-100</f>
        <v>22.85714285714286</v>
      </c>
      <c r="K59" s="63">
        <f>SUM($Z30:$Z35)</f>
        <v>4458</v>
      </c>
      <c r="L59" s="62">
        <f>SUM($Z30:$Z35)/SUM($Z77:$Z82)*100-100</f>
        <v>-10.120967741935488</v>
      </c>
      <c r="M59" s="63">
        <f>SUM($AA30:$AA35)</f>
        <v>2641</v>
      </c>
      <c r="N59" s="62">
        <f>SUM($AA30:$AA35)/SUM($AA77:$AA82)*100-100</f>
        <v>2.6827371695178783</v>
      </c>
      <c r="O59" s="63">
        <f>SUM($AB30:$AB35)</f>
        <v>1814</v>
      </c>
      <c r="P59" s="64">
        <f>SUM($AB30:$AB35)/SUM($AB77:$AB82)*100-100</f>
        <v>-23.90939597315436</v>
      </c>
      <c r="S59" s="65" t="s">
        <v>143</v>
      </c>
      <c r="T59" s="65" t="s">
        <v>104</v>
      </c>
      <c r="U59" s="65" t="s">
        <v>100</v>
      </c>
      <c r="V59" s="67">
        <v>1356</v>
      </c>
      <c r="W59" s="67">
        <v>795</v>
      </c>
      <c r="X59" s="67">
        <v>479</v>
      </c>
      <c r="Y59" s="67">
        <v>3</v>
      </c>
      <c r="Z59" s="67">
        <v>79</v>
      </c>
      <c r="AA59" s="67">
        <v>0</v>
      </c>
      <c r="AB59" s="67">
        <v>79</v>
      </c>
    </row>
    <row r="60" spans="2:28" ht="15.75" customHeight="1">
      <c r="B60" s="14" t="s">
        <v>63</v>
      </c>
      <c r="C60" s="63">
        <f>SUM($V36:$V40)</f>
        <v>3264</v>
      </c>
      <c r="D60" s="62">
        <f>SUM($V36:$V40)/SUM($V83:$V87)*100-100</f>
        <v>-24.496877168632892</v>
      </c>
      <c r="E60" s="63">
        <f>SUM($W36:$W40)</f>
        <v>1385</v>
      </c>
      <c r="F60" s="62">
        <f>SUM($W36:$W40)/SUM($W83:$W87)*100-100</f>
        <v>-33.668582375478934</v>
      </c>
      <c r="G60" s="63">
        <f>SUM($X36:$X40)</f>
        <v>1519</v>
      </c>
      <c r="H60" s="62">
        <f>SUM($X36:$X40)/SUM($X83:$X87)*100-100</f>
        <v>-14.4225352112676</v>
      </c>
      <c r="I60" s="63">
        <f>SUM($Y36:$Y40)</f>
        <v>10</v>
      </c>
      <c r="J60" s="62">
        <f>SUM($Y36:$Y40)/SUM($Y83:$Y87)*100-100</f>
        <v>-56.52173913043478</v>
      </c>
      <c r="K60" s="63">
        <f>SUM($Z36:$Z40)</f>
        <v>350</v>
      </c>
      <c r="L60" s="62">
        <f>SUM($Z36:$Z40)/SUM($Z83:$Z87)*100-100</f>
        <v>-19.90846681922197</v>
      </c>
      <c r="M60" s="63">
        <f>SUM($AA36:$AA40)</f>
        <v>102</v>
      </c>
      <c r="N60" s="62">
        <f>SUM($AA36:$AA40)/SUM($AA83:$AA87)*100-100</f>
        <v>6.25</v>
      </c>
      <c r="O60" s="63">
        <f>SUM($AB36:$AB40)</f>
        <v>248</v>
      </c>
      <c r="P60" s="64">
        <f>SUM($AB36:$AB40)/SUM($AB83:$AB87)*100-100</f>
        <v>-27.272727272727266</v>
      </c>
      <c r="S60" s="65" t="s">
        <v>143</v>
      </c>
      <c r="T60" s="65" t="s">
        <v>104</v>
      </c>
      <c r="U60" s="65" t="s">
        <v>101</v>
      </c>
      <c r="V60" s="67">
        <v>2327</v>
      </c>
      <c r="W60" s="67">
        <v>1195</v>
      </c>
      <c r="X60" s="67">
        <v>915</v>
      </c>
      <c r="Y60" s="67">
        <v>32</v>
      </c>
      <c r="Z60" s="67">
        <v>185</v>
      </c>
      <c r="AA60" s="67">
        <v>0</v>
      </c>
      <c r="AB60" s="67">
        <v>185</v>
      </c>
    </row>
    <row r="61" spans="2:28" ht="15.75" customHeight="1">
      <c r="B61" s="14" t="s">
        <v>64</v>
      </c>
      <c r="C61" s="63">
        <f>SUM($V41:$V44)</f>
        <v>1701</v>
      </c>
      <c r="D61" s="62">
        <f>SUM($V41:$V44)/SUM($V88:$V91)*100-100</f>
        <v>-31.714171015656362</v>
      </c>
      <c r="E61" s="63">
        <f>SUM($W41:$W44)</f>
        <v>882</v>
      </c>
      <c r="F61" s="62">
        <f>SUM($W41:$W44)/SUM($W88:$W91)*100-100</f>
        <v>-35.38461538461539</v>
      </c>
      <c r="G61" s="63">
        <f>SUM($X41:$X44)</f>
        <v>708</v>
      </c>
      <c r="H61" s="62">
        <f>SUM($X41:$X44)/SUM($X88:$X91)*100-100</f>
        <v>-27.310061601642715</v>
      </c>
      <c r="I61" s="63">
        <f>SUM($Y41:$Y44)</f>
        <v>6</v>
      </c>
      <c r="J61" s="62">
        <f>SUM($Y41:$Y44)/SUM($Y88:$Y91)*100-100</f>
        <v>-79.3103448275862</v>
      </c>
      <c r="K61" s="63">
        <f>SUM($Z41:$Z44)</f>
        <v>105</v>
      </c>
      <c r="L61" s="62">
        <f>SUM($Z41:$Z44)/SUM($Z88:$Z91)*100-100</f>
        <v>-14.63414634146342</v>
      </c>
      <c r="M61" s="63">
        <f>SUM($AA41:$AA44)</f>
        <v>0</v>
      </c>
      <c r="N61" s="62" t="e">
        <f>SUM($AA41:$AA44)/SUM($AA88:$AA91)*100-100</f>
        <v>#DIV/0!</v>
      </c>
      <c r="O61" s="63">
        <f>SUM($AB41:$AB44)</f>
        <v>105</v>
      </c>
      <c r="P61" s="64">
        <f>SUM($AB41:$AB44)/SUM($AB88:$AB91)*100-100</f>
        <v>-14.63414634146342</v>
      </c>
      <c r="S61" s="65" t="s">
        <v>143</v>
      </c>
      <c r="T61" s="65" t="s">
        <v>104</v>
      </c>
      <c r="U61" s="65" t="s">
        <v>102</v>
      </c>
      <c r="V61" s="67">
        <v>1264</v>
      </c>
      <c r="W61" s="67">
        <v>778</v>
      </c>
      <c r="X61" s="67">
        <v>332</v>
      </c>
      <c r="Y61" s="67">
        <v>7</v>
      </c>
      <c r="Z61" s="67">
        <v>147</v>
      </c>
      <c r="AA61" s="67">
        <v>0</v>
      </c>
      <c r="AB61" s="67">
        <v>147</v>
      </c>
    </row>
    <row r="62" spans="2:28" ht="15.75" customHeight="1">
      <c r="B62" s="14" t="s">
        <v>65</v>
      </c>
      <c r="C62" s="63">
        <f>SUM($V45:$V51)</f>
        <v>6485</v>
      </c>
      <c r="D62" s="62">
        <f>SUM($V45:$V51)/SUM($V92:$V98)*100-100</f>
        <v>-27.968454959457958</v>
      </c>
      <c r="E62" s="63">
        <f>SUM($W45:$W51)</f>
        <v>2395</v>
      </c>
      <c r="F62" s="62">
        <f>SUM($W45:$W51)/SUM($W92:$W98)*100-100</f>
        <v>-32.459108855047944</v>
      </c>
      <c r="G62" s="63">
        <f>SUM($X45:$X51)</f>
        <v>2952</v>
      </c>
      <c r="H62" s="62">
        <f>SUM($X45:$X51)/SUM($X92:$X98)*100-100</f>
        <v>-32.71028037383178</v>
      </c>
      <c r="I62" s="63">
        <f>SUM($Y45:$Y51)</f>
        <v>50</v>
      </c>
      <c r="J62" s="62">
        <f>SUM($Y45:$Y51)/SUM($Y92:$Y98)*100-100</f>
        <v>51.5151515151515</v>
      </c>
      <c r="K62" s="63">
        <f>SUM($Z45:$Z51)</f>
        <v>1088</v>
      </c>
      <c r="L62" s="62">
        <f>SUM($Z45:$Z51)/SUM($Z92:$Z98)*100-100</f>
        <v>4.918032786885249</v>
      </c>
      <c r="M62" s="63">
        <f>SUM($AA45:$AA51)</f>
        <v>533</v>
      </c>
      <c r="N62" s="62">
        <f>SUM($AA45:$AA51)/SUM($AA92:$AA98)*100-100</f>
        <v>57.69230769230768</v>
      </c>
      <c r="O62" s="63">
        <f>SUM($AB45:$AB51)</f>
        <v>549</v>
      </c>
      <c r="P62" s="64">
        <f>SUM($AB45:$AB51)/SUM($AB92:$AB98)*100-100</f>
        <v>-20.77922077922078</v>
      </c>
      <c r="S62" s="65" t="s">
        <v>143</v>
      </c>
      <c r="T62" s="65" t="s">
        <v>104</v>
      </c>
      <c r="U62" s="65" t="s">
        <v>103</v>
      </c>
      <c r="V62" s="67">
        <v>1523</v>
      </c>
      <c r="W62" s="67">
        <v>832</v>
      </c>
      <c r="X62" s="67">
        <v>384</v>
      </c>
      <c r="Y62" s="67">
        <v>1</v>
      </c>
      <c r="Z62" s="67">
        <v>306</v>
      </c>
      <c r="AA62" s="67">
        <v>143</v>
      </c>
      <c r="AB62" s="67">
        <v>163</v>
      </c>
    </row>
    <row r="63" spans="2:28" ht="15.75" customHeight="1" thickBot="1">
      <c r="B63" s="15" t="s">
        <v>56</v>
      </c>
      <c r="C63" s="74">
        <f>$V52</f>
        <v>1216</v>
      </c>
      <c r="D63" s="73">
        <f>$V52/$V99*100-100</f>
        <v>-35.83113456464379</v>
      </c>
      <c r="E63" s="74">
        <f>$W52</f>
        <v>207</v>
      </c>
      <c r="F63" s="73">
        <f>$W52/$W99*100-100</f>
        <v>-48.1203007518797</v>
      </c>
      <c r="G63" s="74">
        <f>$X52</f>
        <v>916</v>
      </c>
      <c r="H63" s="73">
        <f>$X52/$X99*100-100</f>
        <v>-34.94318181818183</v>
      </c>
      <c r="I63" s="74">
        <f>$Y52</f>
        <v>0</v>
      </c>
      <c r="J63" s="73" t="e">
        <f>$Y52/$Y99*100-100</f>
        <v>#DIV/0!</v>
      </c>
      <c r="K63" s="74">
        <f>$Z52</f>
        <v>93</v>
      </c>
      <c r="L63" s="73">
        <f>$Z52/$Z99*100-100</f>
        <v>5.681818181818187</v>
      </c>
      <c r="M63" s="74">
        <f>$AA52</f>
        <v>78</v>
      </c>
      <c r="N63" s="73">
        <f>$AA52/$AA99*100-100</f>
        <v>100</v>
      </c>
      <c r="O63" s="74">
        <f>$AB52</f>
        <v>15</v>
      </c>
      <c r="P63" s="75">
        <f>$AB52/$AB99*100-100</f>
        <v>-69.38775510204081</v>
      </c>
      <c r="S63" s="65" t="s">
        <v>143</v>
      </c>
      <c r="T63" s="65" t="s">
        <v>104</v>
      </c>
      <c r="U63" s="65" t="s">
        <v>104</v>
      </c>
      <c r="V63" s="67">
        <v>6208</v>
      </c>
      <c r="W63" s="67">
        <v>1918</v>
      </c>
      <c r="X63" s="67">
        <v>2481</v>
      </c>
      <c r="Y63" s="67">
        <v>5</v>
      </c>
      <c r="Z63" s="67">
        <v>1804</v>
      </c>
      <c r="AA63" s="67">
        <v>355</v>
      </c>
      <c r="AB63" s="67">
        <v>1449</v>
      </c>
    </row>
    <row r="64" spans="2:28" ht="15.75" customHeight="1">
      <c r="B64" s="14" t="s">
        <v>66</v>
      </c>
      <c r="C64" s="63">
        <f>SUM($V16:$V19)</f>
        <v>27922</v>
      </c>
      <c r="D64" s="62">
        <f>SUM($V16:$V19)/SUM($V63:$V66)*100-100</f>
        <v>-7.893781956127327</v>
      </c>
      <c r="E64" s="63">
        <f>SUM($W16:$W19)</f>
        <v>5617</v>
      </c>
      <c r="F64" s="62">
        <f>SUM($W16:$W19)/SUM($W63:$W66)*100-100</f>
        <v>-22.320564237311586</v>
      </c>
      <c r="G64" s="63">
        <f>SUM($X16:$X19)</f>
        <v>11510</v>
      </c>
      <c r="H64" s="62">
        <f>SUM($X16:$X19)/SUM($X63:$X66)*100-100</f>
        <v>-6.148075668623605</v>
      </c>
      <c r="I64" s="63">
        <f>SUM($Y16:$Y19)</f>
        <v>747</v>
      </c>
      <c r="J64" s="62">
        <f>SUM($Y16:$Y19)/SUM($Y63:$Y66)*100-100</f>
        <v>982.6086956521738</v>
      </c>
      <c r="K64" s="63">
        <f>SUM($Z16:$Z19)</f>
        <v>10048</v>
      </c>
      <c r="L64" s="62">
        <f>SUM($Z16:$Z19)/SUM($Z63:$Z66)*100-100</f>
        <v>-6.538926611478004</v>
      </c>
      <c r="M64" s="63">
        <f>SUM($AA16:$AA19)</f>
        <v>4632</v>
      </c>
      <c r="N64" s="62">
        <f>SUM($AA16:$AA19)/SUM($AA63:$AA66)*100-100</f>
        <v>-3.2581453634085307</v>
      </c>
      <c r="O64" s="63">
        <f>SUM($AB16:$AB19)</f>
        <v>5282</v>
      </c>
      <c r="P64" s="64">
        <f>SUM($AB16:$AB19)/SUM($AB63:$AB66)*100-100</f>
        <v>-9.801912568306008</v>
      </c>
      <c r="S64" s="65" t="s">
        <v>143</v>
      </c>
      <c r="T64" s="65" t="s">
        <v>104</v>
      </c>
      <c r="U64" s="65" t="s">
        <v>105</v>
      </c>
      <c r="V64" s="67">
        <v>4608</v>
      </c>
      <c r="W64" s="67">
        <v>1578</v>
      </c>
      <c r="X64" s="67">
        <v>1839</v>
      </c>
      <c r="Y64" s="67">
        <v>10</v>
      </c>
      <c r="Z64" s="67">
        <v>1181</v>
      </c>
      <c r="AA64" s="67">
        <v>217</v>
      </c>
      <c r="AB64" s="67">
        <v>950</v>
      </c>
    </row>
    <row r="65" spans="2:28" ht="15.75" customHeight="1">
      <c r="B65" s="14" t="s">
        <v>67</v>
      </c>
      <c r="C65" s="63">
        <f>SUM($V26:$V29)</f>
        <v>7975</v>
      </c>
      <c r="D65" s="62">
        <f>SUM($V26:$V29)/SUM($V73:$V76)*100-100</f>
        <v>-24.96942327594317</v>
      </c>
      <c r="E65" s="63">
        <f>SUM($W26:$W29)</f>
        <v>3695</v>
      </c>
      <c r="F65" s="62">
        <f>SUM($W26:$W29)/SUM($W73:$W76)*100-100</f>
        <v>-31.127679403541478</v>
      </c>
      <c r="G65" s="63">
        <f>SUM($X26:$X29)</f>
        <v>2685</v>
      </c>
      <c r="H65" s="62">
        <f>SUM($X26:$X29)/SUM($X73:$X76)*100-100</f>
        <v>-14.272030651340998</v>
      </c>
      <c r="I65" s="63">
        <f>SUM($Y26:$Y29)</f>
        <v>8</v>
      </c>
      <c r="J65" s="62">
        <f>SUM($Y26:$Y29)/SUM($Y73:$Y76)*100-100</f>
        <v>-42.85714285714286</v>
      </c>
      <c r="K65" s="63">
        <f>SUM($Z26:$Z29)</f>
        <v>1587</v>
      </c>
      <c r="L65" s="62">
        <f>SUM($Z26:$Z29)/SUM($Z73:$Z76)*100-100</f>
        <v>-25.070821529745047</v>
      </c>
      <c r="M65" s="63">
        <f>SUM($AA26:$AA29)</f>
        <v>439</v>
      </c>
      <c r="N65" s="62">
        <f>SUM($AA26:$AA29)/SUM($AA73:$AA76)*100-100</f>
        <v>-42.38845144356955</v>
      </c>
      <c r="O65" s="63">
        <f>SUM($AB26:$AB29)</f>
        <v>1148</v>
      </c>
      <c r="P65" s="64">
        <f>SUM($AB26:$AB29)/SUM($AB73:$AB76)*100-100</f>
        <v>-15.088757396449708</v>
      </c>
      <c r="S65" s="65" t="s">
        <v>143</v>
      </c>
      <c r="T65" s="65" t="s">
        <v>104</v>
      </c>
      <c r="U65" s="65" t="s">
        <v>106</v>
      </c>
      <c r="V65" s="67">
        <v>12083</v>
      </c>
      <c r="W65" s="67">
        <v>2022</v>
      </c>
      <c r="X65" s="67">
        <v>5167</v>
      </c>
      <c r="Y65" s="67">
        <v>38</v>
      </c>
      <c r="Z65" s="67">
        <v>4856</v>
      </c>
      <c r="AA65" s="67">
        <v>2827</v>
      </c>
      <c r="AB65" s="67">
        <v>1974</v>
      </c>
    </row>
    <row r="66" spans="2:28" ht="15.75" customHeight="1">
      <c r="B66" s="14" t="s">
        <v>68</v>
      </c>
      <c r="C66" s="63">
        <f>SUM($V30:$V35)</f>
        <v>12192</v>
      </c>
      <c r="D66" s="62">
        <f>SUM($V30:$V35)/SUM($V77:$V82)*100-100</f>
        <v>-12.526904864399484</v>
      </c>
      <c r="E66" s="63">
        <f>SUM($W30:$W35)</f>
        <v>2917</v>
      </c>
      <c r="F66" s="62">
        <f>SUM($W30:$W35)/SUM($W77:$W82)*100-100</f>
        <v>-33.24942791762014</v>
      </c>
      <c r="G66" s="63">
        <f>SUM($X30:$X35)</f>
        <v>4731</v>
      </c>
      <c r="H66" s="62">
        <f>SUM($X30:$X35)/SUM($X77:$X82)*100-100</f>
        <v>4.252974878801226</v>
      </c>
      <c r="I66" s="63">
        <f>SUM($Y30:$Y35)</f>
        <v>86</v>
      </c>
      <c r="J66" s="62">
        <f>SUM($Y30:$Y35)/SUM($Y77:$Y82)*100-100</f>
        <v>22.85714285714286</v>
      </c>
      <c r="K66" s="63">
        <f>SUM($Z30:$Z35)</f>
        <v>4458</v>
      </c>
      <c r="L66" s="62">
        <f>SUM($Z30:$Z35)/SUM($Z77:$Z82)*100-100</f>
        <v>-10.120967741935488</v>
      </c>
      <c r="M66" s="63">
        <f>SUM($AA30:$AA35)</f>
        <v>2641</v>
      </c>
      <c r="N66" s="62">
        <f>SUM($AA30:$AA35)/SUM($AA77:$AA82)*100-100</f>
        <v>2.6827371695178783</v>
      </c>
      <c r="O66" s="63">
        <f>SUM($AB30:$AB35)</f>
        <v>1814</v>
      </c>
      <c r="P66" s="64">
        <f>SUM($AB30:$AB35)/SUM($AB77:$AB82)*100-100</f>
        <v>-23.90939597315436</v>
      </c>
      <c r="S66" s="65" t="s">
        <v>143</v>
      </c>
      <c r="T66" s="65" t="s">
        <v>104</v>
      </c>
      <c r="U66" s="65" t="s">
        <v>107</v>
      </c>
      <c r="V66" s="67">
        <v>7416</v>
      </c>
      <c r="W66" s="67">
        <v>1713</v>
      </c>
      <c r="X66" s="67">
        <v>2777</v>
      </c>
      <c r="Y66" s="67">
        <v>16</v>
      </c>
      <c r="Z66" s="67">
        <v>2910</v>
      </c>
      <c r="AA66" s="67">
        <v>1389</v>
      </c>
      <c r="AB66" s="67">
        <v>1483</v>
      </c>
    </row>
    <row r="67" spans="2:28" ht="15.75" customHeight="1" thickBot="1">
      <c r="B67" s="16" t="s">
        <v>69</v>
      </c>
      <c r="C67" s="74">
        <f>SUM($V6:$V15)+SUM($V20:$V25)+SUM($V36:$V52)</f>
        <v>30275</v>
      </c>
      <c r="D67" s="73">
        <f>(SUM($V6:$V15)+SUM($V20:$V25)+SUM($V36:$V52))/(SUM($V53:$V62)+SUM($V67:$V72)+SUM($V83:$V99))*100-100</f>
        <v>-17.265597245374792</v>
      </c>
      <c r="E67" s="74">
        <f>SUM($W6:$W15)+SUM($W20:$W25)+SUM($W36:$W52)</f>
        <v>12233</v>
      </c>
      <c r="F67" s="73">
        <f>(SUM($W6:$W15)+SUM($W20:$W25)+SUM($W36:$W52))/(SUM($W53:$W62)+SUM($W67:$W72)+SUM($W83:$W99))*100-100</f>
        <v>-30.549562847734762</v>
      </c>
      <c r="G67" s="74">
        <f>SUM($X6:$X15)+SUM($X20:$X25)+SUM($X36:$X52)</f>
        <v>13729</v>
      </c>
      <c r="H67" s="73">
        <f>(SUM($X6:$X15)+SUM($X20:$X25)+SUM($X36:$X52))/(SUM($X53:$X62)+SUM($X67:$X72)+SUM($X83:$X99))*100-100</f>
        <v>-10.455256978867737</v>
      </c>
      <c r="I67" s="74">
        <f>SUM($Y6:$Y15)+SUM($Y20:$Y25)+SUM($Y36:$Y52)</f>
        <v>406</v>
      </c>
      <c r="J67" s="73">
        <f>(SUM($Y6:$Y15)+SUM($Y20:$Y25)+SUM($Y36:$Y52))/(SUM($Y53:$Y62)+SUM($Y67:$Y72)+SUM($Y83:$Y99))*100-100</f>
        <v>96.1352657004831</v>
      </c>
      <c r="K67" s="74">
        <f>SUM($Z6:$Z15)+SUM($Z20:$Z25)+SUM($Z36:$Z52)</f>
        <v>3907</v>
      </c>
      <c r="L67" s="73">
        <f>(SUM($Z6:$Z15)+SUM($Z20:$Z25)+SUM($Z36:$Z52))/(SUM($Z53:$Z62)+SUM($Z67:$Z72)+SUM($Z83:$Z99))*100-100</f>
        <v>13.575581395348848</v>
      </c>
      <c r="M67" s="74">
        <f>SUM($AA6:$AA15)+SUM($AA20:$AA25)+SUM($AA36:$AA52)</f>
        <v>1543</v>
      </c>
      <c r="N67" s="73">
        <f>(SUM($AA6:$AA15)+SUM($AA20:$AA25)+SUM($AA36:$AA52))/(SUM($AA53:$AA62)+SUM($AA67:$AA72)+SUM($AA83:$AA99))*100-100</f>
        <v>68.63387978142077</v>
      </c>
      <c r="O67" s="74">
        <f>SUM($AB6:$AB15)+SUM($AB20:$AB25)+SUM($AB36:$AB52)</f>
        <v>2358</v>
      </c>
      <c r="P67" s="75">
        <f>(SUM($AB6:$AB15)+SUM($AB20:$AB25)+SUM($AB36:$AB52))/(SUM($AB53:$AB62)+SUM($AB67:$AB72)+SUM($AB83:$AB99))*100-100</f>
        <v>-6.3914251687177455</v>
      </c>
      <c r="S67" s="65" t="s">
        <v>143</v>
      </c>
      <c r="T67" s="65" t="s">
        <v>104</v>
      </c>
      <c r="U67" s="65" t="s">
        <v>108</v>
      </c>
      <c r="V67" s="67">
        <v>1504</v>
      </c>
      <c r="W67" s="67">
        <v>832</v>
      </c>
      <c r="X67" s="67">
        <v>584</v>
      </c>
      <c r="Y67" s="67">
        <v>0</v>
      </c>
      <c r="Z67" s="67">
        <v>88</v>
      </c>
      <c r="AA67" s="67">
        <v>55</v>
      </c>
      <c r="AB67" s="67">
        <v>33</v>
      </c>
    </row>
    <row r="68" spans="19:28" ht="15.75" customHeight="1">
      <c r="S68" s="65" t="s">
        <v>143</v>
      </c>
      <c r="T68" s="65" t="s">
        <v>104</v>
      </c>
      <c r="U68" s="65" t="s">
        <v>109</v>
      </c>
      <c r="V68" s="67">
        <v>569</v>
      </c>
      <c r="W68" s="67">
        <v>410</v>
      </c>
      <c r="X68" s="67">
        <v>141</v>
      </c>
      <c r="Y68" s="67">
        <v>0</v>
      </c>
      <c r="Z68" s="67">
        <v>18</v>
      </c>
      <c r="AA68" s="67">
        <v>0</v>
      </c>
      <c r="AB68" s="67">
        <v>18</v>
      </c>
    </row>
    <row r="69" spans="19:28" ht="15.75" customHeight="1">
      <c r="S69" s="65" t="s">
        <v>143</v>
      </c>
      <c r="T69" s="65" t="s">
        <v>104</v>
      </c>
      <c r="U69" s="65" t="s">
        <v>110</v>
      </c>
      <c r="V69" s="67">
        <v>828</v>
      </c>
      <c r="W69" s="67">
        <v>399</v>
      </c>
      <c r="X69" s="67">
        <v>359</v>
      </c>
      <c r="Y69" s="67">
        <v>2</v>
      </c>
      <c r="Z69" s="67">
        <v>68</v>
      </c>
      <c r="AA69" s="67">
        <v>0</v>
      </c>
      <c r="AB69" s="67">
        <v>68</v>
      </c>
    </row>
    <row r="70" spans="19:28" ht="15.75" customHeight="1">
      <c r="S70" s="65" t="s">
        <v>143</v>
      </c>
      <c r="T70" s="65" t="s">
        <v>104</v>
      </c>
      <c r="U70" s="65" t="s">
        <v>111</v>
      </c>
      <c r="V70" s="67">
        <v>413</v>
      </c>
      <c r="W70" s="67">
        <v>279</v>
      </c>
      <c r="X70" s="67">
        <v>85</v>
      </c>
      <c r="Y70" s="67">
        <v>4</v>
      </c>
      <c r="Z70" s="67">
        <v>45</v>
      </c>
      <c r="AA70" s="67">
        <v>0</v>
      </c>
      <c r="AB70" s="67">
        <v>45</v>
      </c>
    </row>
    <row r="71" spans="19:28" ht="12">
      <c r="S71" s="65" t="s">
        <v>143</v>
      </c>
      <c r="T71" s="65" t="s">
        <v>104</v>
      </c>
      <c r="U71" s="65" t="s">
        <v>112</v>
      </c>
      <c r="V71" s="67">
        <v>484</v>
      </c>
      <c r="W71" s="67">
        <v>368</v>
      </c>
      <c r="X71" s="67">
        <v>100</v>
      </c>
      <c r="Y71" s="67">
        <v>0</v>
      </c>
      <c r="Z71" s="67">
        <v>16</v>
      </c>
      <c r="AA71" s="67">
        <v>0</v>
      </c>
      <c r="AB71" s="67">
        <v>16</v>
      </c>
    </row>
    <row r="72" spans="19:28" ht="12">
      <c r="S72" s="65" t="s">
        <v>143</v>
      </c>
      <c r="T72" s="65" t="s">
        <v>104</v>
      </c>
      <c r="U72" s="65" t="s">
        <v>113</v>
      </c>
      <c r="V72" s="67">
        <v>1200</v>
      </c>
      <c r="W72" s="67">
        <v>845</v>
      </c>
      <c r="X72" s="67">
        <v>268</v>
      </c>
      <c r="Y72" s="67">
        <v>1</v>
      </c>
      <c r="Z72" s="67">
        <v>86</v>
      </c>
      <c r="AA72" s="67">
        <v>0</v>
      </c>
      <c r="AB72" s="67">
        <v>86</v>
      </c>
    </row>
    <row r="73" spans="19:28" ht="12">
      <c r="S73" s="65" t="s">
        <v>143</v>
      </c>
      <c r="T73" s="65" t="s">
        <v>104</v>
      </c>
      <c r="U73" s="65" t="s">
        <v>114</v>
      </c>
      <c r="V73" s="67">
        <v>1230</v>
      </c>
      <c r="W73" s="67">
        <v>841</v>
      </c>
      <c r="X73" s="67">
        <v>247</v>
      </c>
      <c r="Y73" s="67">
        <v>4</v>
      </c>
      <c r="Z73" s="67">
        <v>138</v>
      </c>
      <c r="AA73" s="67">
        <v>6</v>
      </c>
      <c r="AB73" s="67">
        <v>132</v>
      </c>
    </row>
    <row r="74" spans="19:28" ht="12">
      <c r="S74" s="65" t="s">
        <v>143</v>
      </c>
      <c r="T74" s="65" t="s">
        <v>104</v>
      </c>
      <c r="U74" s="65" t="s">
        <v>115</v>
      </c>
      <c r="V74" s="67">
        <v>2378</v>
      </c>
      <c r="W74" s="67">
        <v>1282</v>
      </c>
      <c r="X74" s="67">
        <v>630</v>
      </c>
      <c r="Y74" s="67">
        <v>4</v>
      </c>
      <c r="Z74" s="67">
        <v>462</v>
      </c>
      <c r="AA74" s="67">
        <v>286</v>
      </c>
      <c r="AB74" s="67">
        <v>176</v>
      </c>
    </row>
    <row r="75" spans="19:28" ht="12">
      <c r="S75" s="65" t="s">
        <v>143</v>
      </c>
      <c r="T75" s="65" t="s">
        <v>104</v>
      </c>
      <c r="U75" s="65" t="s">
        <v>116</v>
      </c>
      <c r="V75" s="67">
        <v>5947</v>
      </c>
      <c r="W75" s="67">
        <v>2576</v>
      </c>
      <c r="X75" s="67">
        <v>1985</v>
      </c>
      <c r="Y75" s="67">
        <v>3</v>
      </c>
      <c r="Z75" s="67">
        <v>1383</v>
      </c>
      <c r="AA75" s="67">
        <v>470</v>
      </c>
      <c r="AB75" s="67">
        <v>909</v>
      </c>
    </row>
    <row r="76" spans="19:28" ht="12">
      <c r="S76" s="65" t="s">
        <v>143</v>
      </c>
      <c r="T76" s="65" t="s">
        <v>104</v>
      </c>
      <c r="U76" s="65" t="s">
        <v>117</v>
      </c>
      <c r="V76" s="67">
        <v>1074</v>
      </c>
      <c r="W76" s="67">
        <v>666</v>
      </c>
      <c r="X76" s="67">
        <v>270</v>
      </c>
      <c r="Y76" s="67">
        <v>3</v>
      </c>
      <c r="Z76" s="67">
        <v>135</v>
      </c>
      <c r="AA76" s="67">
        <v>0</v>
      </c>
      <c r="AB76" s="67">
        <v>135</v>
      </c>
    </row>
    <row r="77" spans="19:28" ht="12">
      <c r="S77" s="65" t="s">
        <v>143</v>
      </c>
      <c r="T77" s="65" t="s">
        <v>104</v>
      </c>
      <c r="U77" s="65" t="s">
        <v>118</v>
      </c>
      <c r="V77" s="67">
        <v>948</v>
      </c>
      <c r="W77" s="67">
        <v>544</v>
      </c>
      <c r="X77" s="67">
        <v>236</v>
      </c>
      <c r="Y77" s="67">
        <v>3</v>
      </c>
      <c r="Z77" s="67">
        <v>165</v>
      </c>
      <c r="AA77" s="67">
        <v>0</v>
      </c>
      <c r="AB77" s="67">
        <v>165</v>
      </c>
    </row>
    <row r="78" spans="19:28" ht="12">
      <c r="S78" s="65" t="s">
        <v>143</v>
      </c>
      <c r="T78" s="65" t="s">
        <v>104</v>
      </c>
      <c r="U78" s="65" t="s">
        <v>119</v>
      </c>
      <c r="V78" s="67">
        <v>1722</v>
      </c>
      <c r="W78" s="67">
        <v>537</v>
      </c>
      <c r="X78" s="67">
        <v>681</v>
      </c>
      <c r="Y78" s="67">
        <v>2</v>
      </c>
      <c r="Z78" s="67">
        <v>502</v>
      </c>
      <c r="AA78" s="67">
        <v>210</v>
      </c>
      <c r="AB78" s="67">
        <v>292</v>
      </c>
    </row>
    <row r="79" spans="19:28" ht="12">
      <c r="S79" s="65" t="s">
        <v>143</v>
      </c>
      <c r="T79" s="65" t="s">
        <v>104</v>
      </c>
      <c r="U79" s="65" t="s">
        <v>120</v>
      </c>
      <c r="V79" s="67">
        <v>6119</v>
      </c>
      <c r="W79" s="67">
        <v>1286</v>
      </c>
      <c r="X79" s="67">
        <v>2301</v>
      </c>
      <c r="Y79" s="67">
        <v>3</v>
      </c>
      <c r="Z79" s="67">
        <v>2529</v>
      </c>
      <c r="AA79" s="67">
        <v>1461</v>
      </c>
      <c r="AB79" s="67">
        <v>1068</v>
      </c>
    </row>
    <row r="80" spans="19:28" ht="12">
      <c r="S80" s="65" t="s">
        <v>143</v>
      </c>
      <c r="T80" s="65" t="s">
        <v>104</v>
      </c>
      <c r="U80" s="65" t="s">
        <v>121</v>
      </c>
      <c r="V80" s="67">
        <v>4017</v>
      </c>
      <c r="W80" s="67">
        <v>1333</v>
      </c>
      <c r="X80" s="67">
        <v>1048</v>
      </c>
      <c r="Y80" s="67">
        <v>59</v>
      </c>
      <c r="Z80" s="67">
        <v>1577</v>
      </c>
      <c r="AA80" s="67">
        <v>901</v>
      </c>
      <c r="AB80" s="67">
        <v>672</v>
      </c>
    </row>
    <row r="81" spans="19:28" ht="12">
      <c r="S81" s="65" t="s">
        <v>143</v>
      </c>
      <c r="T81" s="65" t="s">
        <v>104</v>
      </c>
      <c r="U81" s="65" t="s">
        <v>122</v>
      </c>
      <c r="V81" s="67">
        <v>627</v>
      </c>
      <c r="W81" s="67">
        <v>322</v>
      </c>
      <c r="X81" s="67">
        <v>164</v>
      </c>
      <c r="Y81" s="67">
        <v>0</v>
      </c>
      <c r="Z81" s="67">
        <v>141</v>
      </c>
      <c r="AA81" s="67">
        <v>0</v>
      </c>
      <c r="AB81" s="67">
        <v>141</v>
      </c>
    </row>
    <row r="82" spans="19:28" ht="12">
      <c r="S82" s="65" t="s">
        <v>143</v>
      </c>
      <c r="T82" s="65" t="s">
        <v>104</v>
      </c>
      <c r="U82" s="65" t="s">
        <v>123</v>
      </c>
      <c r="V82" s="67">
        <v>505</v>
      </c>
      <c r="W82" s="67">
        <v>348</v>
      </c>
      <c r="X82" s="67">
        <v>108</v>
      </c>
      <c r="Y82" s="67">
        <v>3</v>
      </c>
      <c r="Z82" s="67">
        <v>46</v>
      </c>
      <c r="AA82" s="67">
        <v>0</v>
      </c>
      <c r="AB82" s="67">
        <v>46</v>
      </c>
    </row>
    <row r="83" spans="19:28" ht="12">
      <c r="S83" s="65" t="s">
        <v>143</v>
      </c>
      <c r="T83" s="65" t="s">
        <v>104</v>
      </c>
      <c r="U83" s="65" t="s">
        <v>124</v>
      </c>
      <c r="V83" s="67">
        <v>262</v>
      </c>
      <c r="W83" s="67">
        <v>190</v>
      </c>
      <c r="X83" s="67">
        <v>68</v>
      </c>
      <c r="Y83" s="67">
        <v>0</v>
      </c>
      <c r="Z83" s="67">
        <v>4</v>
      </c>
      <c r="AA83" s="67">
        <v>0</v>
      </c>
      <c r="AB83" s="67">
        <v>4</v>
      </c>
    </row>
    <row r="84" spans="19:28" ht="12">
      <c r="S84" s="65" t="s">
        <v>143</v>
      </c>
      <c r="T84" s="65" t="s">
        <v>104</v>
      </c>
      <c r="U84" s="65" t="s">
        <v>125</v>
      </c>
      <c r="V84" s="67">
        <v>330</v>
      </c>
      <c r="W84" s="67">
        <v>222</v>
      </c>
      <c r="X84" s="67">
        <v>100</v>
      </c>
      <c r="Y84" s="67">
        <v>1</v>
      </c>
      <c r="Z84" s="67">
        <v>7</v>
      </c>
      <c r="AA84" s="67">
        <v>0</v>
      </c>
      <c r="AB84" s="67">
        <v>7</v>
      </c>
    </row>
    <row r="85" spans="19:28" ht="12">
      <c r="S85" s="65" t="s">
        <v>143</v>
      </c>
      <c r="T85" s="65" t="s">
        <v>104</v>
      </c>
      <c r="U85" s="65" t="s">
        <v>126</v>
      </c>
      <c r="V85" s="67">
        <v>1179</v>
      </c>
      <c r="W85" s="67">
        <v>633</v>
      </c>
      <c r="X85" s="67">
        <v>440</v>
      </c>
      <c r="Y85" s="67">
        <v>0</v>
      </c>
      <c r="Z85" s="67">
        <v>106</v>
      </c>
      <c r="AA85" s="67">
        <v>64</v>
      </c>
      <c r="AB85" s="67">
        <v>42</v>
      </c>
    </row>
    <row r="86" spans="19:28" ht="12">
      <c r="S86" s="65" t="s">
        <v>143</v>
      </c>
      <c r="T86" s="65" t="s">
        <v>104</v>
      </c>
      <c r="U86" s="65" t="s">
        <v>127</v>
      </c>
      <c r="V86" s="67">
        <v>1812</v>
      </c>
      <c r="W86" s="67">
        <v>715</v>
      </c>
      <c r="X86" s="67">
        <v>791</v>
      </c>
      <c r="Y86" s="67">
        <v>18</v>
      </c>
      <c r="Z86" s="67">
        <v>288</v>
      </c>
      <c r="AA86" s="67">
        <v>32</v>
      </c>
      <c r="AB86" s="67">
        <v>256</v>
      </c>
    </row>
    <row r="87" spans="19:28" ht="12">
      <c r="S87" s="65" t="s">
        <v>143</v>
      </c>
      <c r="T87" s="65" t="s">
        <v>104</v>
      </c>
      <c r="U87" s="65" t="s">
        <v>128</v>
      </c>
      <c r="V87" s="67">
        <v>740</v>
      </c>
      <c r="W87" s="67">
        <v>328</v>
      </c>
      <c r="X87" s="67">
        <v>376</v>
      </c>
      <c r="Y87" s="67">
        <v>4</v>
      </c>
      <c r="Z87" s="67">
        <v>32</v>
      </c>
      <c r="AA87" s="67">
        <v>0</v>
      </c>
      <c r="AB87" s="67">
        <v>32</v>
      </c>
    </row>
    <row r="88" spans="19:28" ht="12">
      <c r="S88" s="65" t="s">
        <v>143</v>
      </c>
      <c r="T88" s="65" t="s">
        <v>104</v>
      </c>
      <c r="U88" s="65" t="s">
        <v>129</v>
      </c>
      <c r="V88" s="67">
        <v>471</v>
      </c>
      <c r="W88" s="67">
        <v>294</v>
      </c>
      <c r="X88" s="67">
        <v>171</v>
      </c>
      <c r="Y88" s="67">
        <v>2</v>
      </c>
      <c r="Z88" s="67">
        <v>4</v>
      </c>
      <c r="AA88" s="67">
        <v>0</v>
      </c>
      <c r="AB88" s="67">
        <v>4</v>
      </c>
    </row>
    <row r="89" spans="19:28" ht="12">
      <c r="S89" s="65" t="s">
        <v>143</v>
      </c>
      <c r="T89" s="65" t="s">
        <v>104</v>
      </c>
      <c r="U89" s="65" t="s">
        <v>130</v>
      </c>
      <c r="V89" s="67">
        <v>836</v>
      </c>
      <c r="W89" s="67">
        <v>425</v>
      </c>
      <c r="X89" s="67">
        <v>364</v>
      </c>
      <c r="Y89" s="67">
        <v>2</v>
      </c>
      <c r="Z89" s="67">
        <v>45</v>
      </c>
      <c r="AA89" s="67">
        <v>0</v>
      </c>
      <c r="AB89" s="67">
        <v>45</v>
      </c>
    </row>
    <row r="90" spans="19:28" ht="12">
      <c r="S90" s="65" t="s">
        <v>143</v>
      </c>
      <c r="T90" s="65" t="s">
        <v>104</v>
      </c>
      <c r="U90" s="65" t="s">
        <v>131</v>
      </c>
      <c r="V90" s="67">
        <v>771</v>
      </c>
      <c r="W90" s="67">
        <v>447</v>
      </c>
      <c r="X90" s="67">
        <v>279</v>
      </c>
      <c r="Y90" s="67">
        <v>0</v>
      </c>
      <c r="Z90" s="67">
        <v>45</v>
      </c>
      <c r="AA90" s="67">
        <v>0</v>
      </c>
      <c r="AB90" s="67">
        <v>45</v>
      </c>
    </row>
    <row r="91" spans="19:28" ht="12">
      <c r="S91" s="65" t="s">
        <v>143</v>
      </c>
      <c r="T91" s="65" t="s">
        <v>104</v>
      </c>
      <c r="U91" s="65" t="s">
        <v>132</v>
      </c>
      <c r="V91" s="67">
        <v>413</v>
      </c>
      <c r="W91" s="67">
        <v>199</v>
      </c>
      <c r="X91" s="67">
        <v>160</v>
      </c>
      <c r="Y91" s="67">
        <v>25</v>
      </c>
      <c r="Z91" s="67">
        <v>29</v>
      </c>
      <c r="AA91" s="67">
        <v>0</v>
      </c>
      <c r="AB91" s="67">
        <v>29</v>
      </c>
    </row>
    <row r="92" spans="19:28" ht="12">
      <c r="S92" s="65" t="s">
        <v>143</v>
      </c>
      <c r="T92" s="65" t="s">
        <v>104</v>
      </c>
      <c r="U92" s="65" t="s">
        <v>133</v>
      </c>
      <c r="V92" s="67">
        <v>4083</v>
      </c>
      <c r="W92" s="67">
        <v>1101</v>
      </c>
      <c r="X92" s="67">
        <v>2479</v>
      </c>
      <c r="Y92" s="67">
        <v>10</v>
      </c>
      <c r="Z92" s="67">
        <v>493</v>
      </c>
      <c r="AA92" s="67">
        <v>157</v>
      </c>
      <c r="AB92" s="67">
        <v>330</v>
      </c>
    </row>
    <row r="93" spans="19:28" ht="12">
      <c r="S93" s="65" t="s">
        <v>143</v>
      </c>
      <c r="T93" s="65" t="s">
        <v>104</v>
      </c>
      <c r="U93" s="65" t="s">
        <v>134</v>
      </c>
      <c r="V93" s="67">
        <v>618</v>
      </c>
      <c r="W93" s="67">
        <v>304</v>
      </c>
      <c r="X93" s="67">
        <v>272</v>
      </c>
      <c r="Y93" s="67">
        <v>1</v>
      </c>
      <c r="Z93" s="67">
        <v>41</v>
      </c>
      <c r="AA93" s="67">
        <v>0</v>
      </c>
      <c r="AB93" s="67">
        <v>41</v>
      </c>
    </row>
    <row r="94" spans="19:28" ht="12">
      <c r="S94" s="65" t="s">
        <v>143</v>
      </c>
      <c r="T94" s="65" t="s">
        <v>104</v>
      </c>
      <c r="U94" s="65" t="s">
        <v>135</v>
      </c>
      <c r="V94" s="67">
        <v>416</v>
      </c>
      <c r="W94" s="67">
        <v>258</v>
      </c>
      <c r="X94" s="67">
        <v>123</v>
      </c>
      <c r="Y94" s="67">
        <v>9</v>
      </c>
      <c r="Z94" s="67">
        <v>26</v>
      </c>
      <c r="AA94" s="67">
        <v>0</v>
      </c>
      <c r="AB94" s="67">
        <v>26</v>
      </c>
    </row>
    <row r="95" spans="19:28" ht="12">
      <c r="S95" s="65" t="s">
        <v>143</v>
      </c>
      <c r="T95" s="65" t="s">
        <v>104</v>
      </c>
      <c r="U95" s="65" t="s">
        <v>136</v>
      </c>
      <c r="V95" s="67">
        <v>1221</v>
      </c>
      <c r="W95" s="67">
        <v>639</v>
      </c>
      <c r="X95" s="67">
        <v>425</v>
      </c>
      <c r="Y95" s="67">
        <v>0</v>
      </c>
      <c r="Z95" s="67">
        <v>157</v>
      </c>
      <c r="AA95" s="67">
        <v>28</v>
      </c>
      <c r="AB95" s="67">
        <v>129</v>
      </c>
    </row>
    <row r="96" spans="19:28" ht="12">
      <c r="S96" s="65" t="s">
        <v>143</v>
      </c>
      <c r="T96" s="65" t="s">
        <v>104</v>
      </c>
      <c r="U96" s="65" t="s">
        <v>137</v>
      </c>
      <c r="V96" s="67">
        <v>799</v>
      </c>
      <c r="W96" s="67">
        <v>316</v>
      </c>
      <c r="X96" s="67">
        <v>374</v>
      </c>
      <c r="Y96" s="67">
        <v>1</v>
      </c>
      <c r="Z96" s="67">
        <v>108</v>
      </c>
      <c r="AA96" s="67">
        <v>39</v>
      </c>
      <c r="AB96" s="67">
        <v>69</v>
      </c>
    </row>
    <row r="97" spans="19:28" ht="12">
      <c r="S97" s="65" t="s">
        <v>143</v>
      </c>
      <c r="T97" s="65" t="s">
        <v>104</v>
      </c>
      <c r="U97" s="65" t="s">
        <v>138</v>
      </c>
      <c r="V97" s="67">
        <v>840</v>
      </c>
      <c r="W97" s="67">
        <v>379</v>
      </c>
      <c r="X97" s="67">
        <v>315</v>
      </c>
      <c r="Y97" s="67">
        <v>0</v>
      </c>
      <c r="Z97" s="67">
        <v>146</v>
      </c>
      <c r="AA97" s="67">
        <v>99</v>
      </c>
      <c r="AB97" s="67">
        <v>47</v>
      </c>
    </row>
    <row r="98" spans="19:28" ht="12">
      <c r="S98" s="65" t="s">
        <v>143</v>
      </c>
      <c r="T98" s="65" t="s">
        <v>104</v>
      </c>
      <c r="U98" s="65" t="s">
        <v>139</v>
      </c>
      <c r="V98" s="67">
        <v>1026</v>
      </c>
      <c r="W98" s="67">
        <v>549</v>
      </c>
      <c r="X98" s="67">
        <v>399</v>
      </c>
      <c r="Y98" s="67">
        <v>12</v>
      </c>
      <c r="Z98" s="67">
        <v>66</v>
      </c>
      <c r="AA98" s="67">
        <v>15</v>
      </c>
      <c r="AB98" s="67">
        <v>51</v>
      </c>
    </row>
    <row r="99" spans="19:28" ht="12">
      <c r="S99" s="65" t="s">
        <v>143</v>
      </c>
      <c r="T99" s="65" t="s">
        <v>104</v>
      </c>
      <c r="U99" s="65" t="s">
        <v>140</v>
      </c>
      <c r="V99" s="67">
        <v>1895</v>
      </c>
      <c r="W99" s="67">
        <v>399</v>
      </c>
      <c r="X99" s="67">
        <v>1408</v>
      </c>
      <c r="Y99" s="67">
        <v>0</v>
      </c>
      <c r="Z99" s="67">
        <v>88</v>
      </c>
      <c r="AA99" s="67">
        <v>39</v>
      </c>
      <c r="AB99" s="67">
        <v>49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１０月分着工新設住宅戸数：利用関係別・都道府県別表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3419</v>
      </c>
      <c r="D6" s="62">
        <f aca="true" t="shared" si="1" ref="D6:D52">IF(OR($V6="",$V53=""),"",IF(AND($V6=0,$V53=0),"0.0",IF(AND($V6&gt;0,$V53=0),"     -   ",IF(AND($V6=0,$V53&gt;0),"  -100.0",$V6/$V53*100-100))))</f>
        <v>-5.343300110741964</v>
      </c>
      <c r="E6" s="63">
        <f aca="true" t="shared" si="2" ref="E6:E52">IF($W6="","",IF($W6=0,0,$W6))</f>
        <v>1012</v>
      </c>
      <c r="F6" s="62">
        <f aca="true" t="shared" si="3" ref="F6:F52">IF(OR($W6="",$W53=""),"",IF(AND($W6=0,$W53=0),"0.0",IF(AND($W6&gt;0,$W53=0),"     -   ",IF(AND($W6=0,$W53&gt;0),"  -100.0",$W6/$W53*100-100))))</f>
        <v>-26.023391812865498</v>
      </c>
      <c r="G6" s="63">
        <f aca="true" t="shared" si="4" ref="G6:G52">IF($X6="","",IF($X6=0,0,$X6))</f>
        <v>1881</v>
      </c>
      <c r="H6" s="62">
        <f aca="true" t="shared" si="5" ref="H6:H52">IF(OR($X6="",$X53=""),"",IF(AND($X6=0,$X53=0),"0.0",IF(AND($X6&gt;0,$X53=0),"     -   ",IF(AND($X6=0,$X53&gt;0),"  -100.0",$X6/$X53*100-100))))</f>
        <v>5.437219730941706</v>
      </c>
      <c r="I6" s="63">
        <f aca="true" t="shared" si="6" ref="I6:I52">IF($Y6="","",IF($Y6=0,0,$Y6))</f>
        <v>8</v>
      </c>
      <c r="J6" s="62">
        <f aca="true" t="shared" si="7" ref="J6:J52">IF(OR($Y6="",$Y53=""),"",IF(AND($Y6=0,$Y53=0),"0.0",IF(AND($Y6&gt;0,$Y53=0),"     -   ",IF(AND($Y6=0,$Y53&gt;0),"  -100.0",$Y6/$Y53*100-100))))</f>
        <v>-77.14285714285714</v>
      </c>
      <c r="K6" s="63">
        <f aca="true" t="shared" si="8" ref="K6:K52">IF($Z6="","",IF($Z6=0,0,$Z6))</f>
        <v>518</v>
      </c>
      <c r="L6" s="62">
        <f aca="true" t="shared" si="9" ref="L6:L52">IF(OR($Z6="",$Z53=""),"",IF(AND($Z6=0,$Z53=0),"0.0",IF(AND($Z6&gt;0,$Z53=0),"     -   ",IF(AND($Z6=0,$Z53&gt;0),"  -100.0",$Z6/$Z53*100-100))))</f>
        <v>21.882352941176464</v>
      </c>
      <c r="M6" s="63">
        <f aca="true" t="shared" si="10" ref="M6:M52">IF($AA6="","",IF($AA6=0,0,$AA6))</f>
        <v>344</v>
      </c>
      <c r="N6" s="62">
        <f aca="true" t="shared" si="11" ref="N6:N52">IF(OR($AA6="",$AA53=""),"",IF(AND($AA6=0,$AA53=0),"0.0",IF(AND($AA6&gt;0,$AA53=0),"     -   ",IF(AND($AA6=0,$AA53&gt;0),"  -100.0",$AA6/$AA53*100-100))))</f>
        <v>33.85214007782099</v>
      </c>
      <c r="O6" s="63">
        <f aca="true" t="shared" si="12" ref="O6:O52">IF($AB6="","",IF($AB6=0,0,$AB6))</f>
        <v>174</v>
      </c>
      <c r="P6" s="64">
        <f aca="true" t="shared" si="13" ref="P6:P52">IF(OR($AB6="",$AB53=""),"",IF(AND($AB6=0,$AB53=0),"0.0",IF(AND($AB6&gt;0,$AB53=0),"     -   ",IF(AND($AB6=0,$AB53&gt;0),"  -100.0",$AB6/$AB53*100-100))))</f>
        <v>8.749999999999986</v>
      </c>
      <c r="R6" s="1" t="s">
        <v>92</v>
      </c>
      <c r="S6" s="65" t="s">
        <v>142</v>
      </c>
      <c r="T6" s="65" t="s">
        <v>103</v>
      </c>
      <c r="U6" s="65" t="s">
        <v>95</v>
      </c>
      <c r="V6" s="66">
        <v>3419</v>
      </c>
      <c r="W6" s="66">
        <v>1012</v>
      </c>
      <c r="X6" s="66">
        <v>1881</v>
      </c>
      <c r="Y6" s="66">
        <v>8</v>
      </c>
      <c r="Z6" s="66">
        <v>518</v>
      </c>
      <c r="AA6" s="66">
        <v>344</v>
      </c>
      <c r="AB6" s="66">
        <v>174</v>
      </c>
    </row>
    <row r="7" spans="2:28" ht="15.75" customHeight="1">
      <c r="B7" s="12" t="s">
        <v>11</v>
      </c>
      <c r="C7" s="61">
        <f t="shared" si="0"/>
        <v>527</v>
      </c>
      <c r="D7" s="62">
        <f t="shared" si="1"/>
        <v>-24.390243902439025</v>
      </c>
      <c r="E7" s="63">
        <f t="shared" si="2"/>
        <v>347</v>
      </c>
      <c r="F7" s="62">
        <f t="shared" si="3"/>
        <v>-26.793248945147667</v>
      </c>
      <c r="G7" s="63">
        <f t="shared" si="4"/>
        <v>156</v>
      </c>
      <c r="H7" s="62">
        <f t="shared" si="5"/>
        <v>-25.358851674641144</v>
      </c>
      <c r="I7" s="63">
        <f t="shared" si="6"/>
        <v>0</v>
      </c>
      <c r="J7" s="62" t="str">
        <f t="shared" si="7"/>
        <v>  -100.0</v>
      </c>
      <c r="K7" s="63">
        <f t="shared" si="8"/>
        <v>24</v>
      </c>
      <c r="L7" s="62">
        <f t="shared" si="9"/>
        <v>84.61538461538461</v>
      </c>
      <c r="M7" s="63">
        <f t="shared" si="10"/>
        <v>0</v>
      </c>
      <c r="N7" s="62" t="str">
        <f t="shared" si="11"/>
        <v>0.0</v>
      </c>
      <c r="O7" s="63">
        <f t="shared" si="12"/>
        <v>24</v>
      </c>
      <c r="P7" s="64">
        <f t="shared" si="13"/>
        <v>84.61538461538461</v>
      </c>
      <c r="S7" s="65" t="s">
        <v>142</v>
      </c>
      <c r="T7" s="65" t="s">
        <v>103</v>
      </c>
      <c r="U7" s="65" t="s">
        <v>96</v>
      </c>
      <c r="V7" s="67">
        <v>527</v>
      </c>
      <c r="W7" s="67">
        <v>347</v>
      </c>
      <c r="X7" s="67">
        <v>156</v>
      </c>
      <c r="Y7" s="67">
        <v>0</v>
      </c>
      <c r="Z7" s="67">
        <v>24</v>
      </c>
      <c r="AA7" s="67">
        <v>0</v>
      </c>
      <c r="AB7" s="67">
        <v>24</v>
      </c>
    </row>
    <row r="8" spans="2:28" ht="15.75" customHeight="1">
      <c r="B8" s="12" t="s">
        <v>12</v>
      </c>
      <c r="C8" s="61">
        <f t="shared" si="0"/>
        <v>1127</v>
      </c>
      <c r="D8" s="62">
        <f t="shared" si="1"/>
        <v>11.473788328387727</v>
      </c>
      <c r="E8" s="63">
        <f t="shared" si="2"/>
        <v>406</v>
      </c>
      <c r="F8" s="62">
        <f t="shared" si="3"/>
        <v>-15.062761506276146</v>
      </c>
      <c r="G8" s="63">
        <f t="shared" si="4"/>
        <v>702</v>
      </c>
      <c r="H8" s="62">
        <f t="shared" si="5"/>
        <v>38.46153846153845</v>
      </c>
      <c r="I8" s="63">
        <f t="shared" si="6"/>
        <v>1</v>
      </c>
      <c r="J8" s="62" t="str">
        <f t="shared" si="7"/>
        <v>     -   </v>
      </c>
      <c r="K8" s="63">
        <f t="shared" si="8"/>
        <v>18</v>
      </c>
      <c r="L8" s="62">
        <f t="shared" si="9"/>
        <v>-30.769230769230774</v>
      </c>
      <c r="M8" s="63">
        <f t="shared" si="10"/>
        <v>0</v>
      </c>
      <c r="N8" s="62" t="str">
        <f t="shared" si="11"/>
        <v>0.0</v>
      </c>
      <c r="O8" s="63">
        <f t="shared" si="12"/>
        <v>18</v>
      </c>
      <c r="P8" s="64">
        <f t="shared" si="13"/>
        <v>-30.769230769230774</v>
      </c>
      <c r="S8" s="65" t="s">
        <v>142</v>
      </c>
      <c r="T8" s="65" t="s">
        <v>103</v>
      </c>
      <c r="U8" s="65" t="s">
        <v>94</v>
      </c>
      <c r="V8" s="67">
        <v>1127</v>
      </c>
      <c r="W8" s="67">
        <v>406</v>
      </c>
      <c r="X8" s="67">
        <v>702</v>
      </c>
      <c r="Y8" s="67">
        <v>1</v>
      </c>
      <c r="Z8" s="67">
        <v>18</v>
      </c>
      <c r="AA8" s="67">
        <v>0</v>
      </c>
      <c r="AB8" s="67">
        <v>18</v>
      </c>
    </row>
    <row r="9" spans="2:28" ht="15.75" customHeight="1">
      <c r="B9" s="12" t="s">
        <v>13</v>
      </c>
      <c r="C9" s="61">
        <f t="shared" si="0"/>
        <v>2277</v>
      </c>
      <c r="D9" s="62">
        <f t="shared" si="1"/>
        <v>0</v>
      </c>
      <c r="E9" s="63">
        <f t="shared" si="2"/>
        <v>643</v>
      </c>
      <c r="F9" s="62">
        <f t="shared" si="3"/>
        <v>-27.18006795016987</v>
      </c>
      <c r="G9" s="63">
        <f t="shared" si="4"/>
        <v>1397</v>
      </c>
      <c r="H9" s="62">
        <f t="shared" si="5"/>
        <v>21.902268760907504</v>
      </c>
      <c r="I9" s="63">
        <f t="shared" si="6"/>
        <v>2</v>
      </c>
      <c r="J9" s="62">
        <f t="shared" si="7"/>
        <v>-50</v>
      </c>
      <c r="K9" s="63">
        <f t="shared" si="8"/>
        <v>235</v>
      </c>
      <c r="L9" s="62">
        <f t="shared" si="9"/>
        <v>-3.6885245901639365</v>
      </c>
      <c r="M9" s="63">
        <f t="shared" si="10"/>
        <v>5</v>
      </c>
      <c r="N9" s="62" t="str">
        <f t="shared" si="11"/>
        <v>     -   </v>
      </c>
      <c r="O9" s="63">
        <f t="shared" si="12"/>
        <v>230</v>
      </c>
      <c r="P9" s="64">
        <f t="shared" si="13"/>
        <v>-1.7094017094017175</v>
      </c>
      <c r="S9" s="65" t="s">
        <v>142</v>
      </c>
      <c r="T9" s="65" t="s">
        <v>103</v>
      </c>
      <c r="U9" s="65" t="s">
        <v>97</v>
      </c>
      <c r="V9" s="67">
        <v>2277</v>
      </c>
      <c r="W9" s="67">
        <v>643</v>
      </c>
      <c r="X9" s="67">
        <v>1397</v>
      </c>
      <c r="Y9" s="67">
        <v>2</v>
      </c>
      <c r="Z9" s="67">
        <v>235</v>
      </c>
      <c r="AA9" s="67">
        <v>5</v>
      </c>
      <c r="AB9" s="67">
        <v>230</v>
      </c>
    </row>
    <row r="10" spans="2:28" ht="15.75" customHeight="1">
      <c r="B10" s="12" t="s">
        <v>14</v>
      </c>
      <c r="C10" s="61">
        <f t="shared" si="0"/>
        <v>341</v>
      </c>
      <c r="D10" s="62">
        <f t="shared" si="1"/>
        <v>-20.140515222482435</v>
      </c>
      <c r="E10" s="63">
        <f t="shared" si="2"/>
        <v>215</v>
      </c>
      <c r="F10" s="62">
        <f t="shared" si="3"/>
        <v>-37.68115942028986</v>
      </c>
      <c r="G10" s="63">
        <f t="shared" si="4"/>
        <v>103</v>
      </c>
      <c r="H10" s="62">
        <f t="shared" si="5"/>
        <v>83.92857142857142</v>
      </c>
      <c r="I10" s="63">
        <f t="shared" si="6"/>
        <v>1</v>
      </c>
      <c r="J10" s="62" t="str">
        <f t="shared" si="7"/>
        <v>     -   </v>
      </c>
      <c r="K10" s="63">
        <f t="shared" si="8"/>
        <v>22</v>
      </c>
      <c r="L10" s="62">
        <f t="shared" si="9"/>
        <v>-15.384615384615387</v>
      </c>
      <c r="M10" s="63">
        <f t="shared" si="10"/>
        <v>0</v>
      </c>
      <c r="N10" s="62" t="str">
        <f t="shared" si="11"/>
        <v>0.0</v>
      </c>
      <c r="O10" s="63">
        <f t="shared" si="12"/>
        <v>22</v>
      </c>
      <c r="P10" s="64">
        <f t="shared" si="13"/>
        <v>-15.384615384615387</v>
      </c>
      <c r="S10" s="65" t="s">
        <v>142</v>
      </c>
      <c r="T10" s="65" t="s">
        <v>103</v>
      </c>
      <c r="U10" s="65" t="s">
        <v>98</v>
      </c>
      <c r="V10" s="67">
        <v>341</v>
      </c>
      <c r="W10" s="67">
        <v>215</v>
      </c>
      <c r="X10" s="67">
        <v>103</v>
      </c>
      <c r="Y10" s="67">
        <v>1</v>
      </c>
      <c r="Z10" s="67">
        <v>22</v>
      </c>
      <c r="AA10" s="67">
        <v>0</v>
      </c>
      <c r="AB10" s="67">
        <v>22</v>
      </c>
    </row>
    <row r="11" spans="2:28" ht="15.75" customHeight="1">
      <c r="B11" s="12" t="s">
        <v>15</v>
      </c>
      <c r="C11" s="61">
        <f t="shared" si="0"/>
        <v>395</v>
      </c>
      <c r="D11" s="62">
        <f t="shared" si="1"/>
        <v>-32.36301369863014</v>
      </c>
      <c r="E11" s="63">
        <f t="shared" si="2"/>
        <v>199</v>
      </c>
      <c r="F11" s="62">
        <f t="shared" si="3"/>
        <v>-48.177083333333336</v>
      </c>
      <c r="G11" s="63">
        <f t="shared" si="4"/>
        <v>140</v>
      </c>
      <c r="H11" s="62">
        <f t="shared" si="5"/>
        <v>-11.39240506329115</v>
      </c>
      <c r="I11" s="63">
        <f t="shared" si="6"/>
        <v>3</v>
      </c>
      <c r="J11" s="62">
        <f t="shared" si="7"/>
        <v>50</v>
      </c>
      <c r="K11" s="63">
        <f t="shared" si="8"/>
        <v>53</v>
      </c>
      <c r="L11" s="62">
        <f t="shared" si="9"/>
        <v>32.5</v>
      </c>
      <c r="M11" s="63">
        <f t="shared" si="10"/>
        <v>0</v>
      </c>
      <c r="N11" s="62" t="str">
        <f t="shared" si="11"/>
        <v>0.0</v>
      </c>
      <c r="O11" s="63">
        <f t="shared" si="12"/>
        <v>53</v>
      </c>
      <c r="P11" s="64">
        <f t="shared" si="13"/>
        <v>32.5</v>
      </c>
      <c r="S11" s="65" t="s">
        <v>142</v>
      </c>
      <c r="T11" s="65" t="s">
        <v>103</v>
      </c>
      <c r="U11" s="65" t="s">
        <v>99</v>
      </c>
      <c r="V11" s="67">
        <v>395</v>
      </c>
      <c r="W11" s="67">
        <v>199</v>
      </c>
      <c r="X11" s="67">
        <v>140</v>
      </c>
      <c r="Y11" s="67">
        <v>3</v>
      </c>
      <c r="Z11" s="67">
        <v>53</v>
      </c>
      <c r="AA11" s="67">
        <v>0</v>
      </c>
      <c r="AB11" s="67">
        <v>53</v>
      </c>
    </row>
    <row r="12" spans="2:28" ht="15.75" customHeight="1">
      <c r="B12" s="12" t="s">
        <v>16</v>
      </c>
      <c r="C12" s="61">
        <f t="shared" si="0"/>
        <v>1178</v>
      </c>
      <c r="D12" s="62">
        <f t="shared" si="1"/>
        <v>0.17006802721088832</v>
      </c>
      <c r="E12" s="63">
        <f t="shared" si="2"/>
        <v>554</v>
      </c>
      <c r="F12" s="62">
        <f t="shared" si="3"/>
        <v>-18.289085545722713</v>
      </c>
      <c r="G12" s="63">
        <f t="shared" si="4"/>
        <v>556</v>
      </c>
      <c r="H12" s="62">
        <f t="shared" si="5"/>
        <v>24.663677130044846</v>
      </c>
      <c r="I12" s="63">
        <f t="shared" si="6"/>
        <v>6</v>
      </c>
      <c r="J12" s="62">
        <f t="shared" si="7"/>
        <v>200</v>
      </c>
      <c r="K12" s="63">
        <f t="shared" si="8"/>
        <v>62</v>
      </c>
      <c r="L12" s="62">
        <f t="shared" si="9"/>
        <v>24</v>
      </c>
      <c r="M12" s="63">
        <f t="shared" si="10"/>
        <v>0</v>
      </c>
      <c r="N12" s="62" t="str">
        <f t="shared" si="11"/>
        <v>0.0</v>
      </c>
      <c r="O12" s="63">
        <f t="shared" si="12"/>
        <v>62</v>
      </c>
      <c r="P12" s="64">
        <f t="shared" si="13"/>
        <v>24</v>
      </c>
      <c r="S12" s="65" t="s">
        <v>142</v>
      </c>
      <c r="T12" s="65" t="s">
        <v>103</v>
      </c>
      <c r="U12" s="65" t="s">
        <v>100</v>
      </c>
      <c r="V12" s="67">
        <v>1178</v>
      </c>
      <c r="W12" s="67">
        <v>554</v>
      </c>
      <c r="X12" s="67">
        <v>556</v>
      </c>
      <c r="Y12" s="67">
        <v>6</v>
      </c>
      <c r="Z12" s="67">
        <v>62</v>
      </c>
      <c r="AA12" s="67">
        <v>0</v>
      </c>
      <c r="AB12" s="67">
        <v>62</v>
      </c>
    </row>
    <row r="13" spans="2:28" ht="15.75" customHeight="1">
      <c r="B13" s="12" t="s">
        <v>17</v>
      </c>
      <c r="C13" s="61">
        <f t="shared" si="0"/>
        <v>2191</v>
      </c>
      <c r="D13" s="62">
        <f t="shared" si="1"/>
        <v>-4.3231441048034895</v>
      </c>
      <c r="E13" s="63">
        <f t="shared" si="2"/>
        <v>799</v>
      </c>
      <c r="F13" s="62">
        <f t="shared" si="3"/>
        <v>-29.229406554472988</v>
      </c>
      <c r="G13" s="63">
        <f t="shared" si="4"/>
        <v>733</v>
      </c>
      <c r="H13" s="62">
        <f t="shared" si="5"/>
        <v>-7.798742138364773</v>
      </c>
      <c r="I13" s="63">
        <f t="shared" si="6"/>
        <v>4</v>
      </c>
      <c r="J13" s="62">
        <f t="shared" si="7"/>
        <v>-20</v>
      </c>
      <c r="K13" s="63">
        <f t="shared" si="8"/>
        <v>655</v>
      </c>
      <c r="L13" s="62">
        <f t="shared" si="9"/>
        <v>81.44044321329639</v>
      </c>
      <c r="M13" s="63">
        <f t="shared" si="10"/>
        <v>445</v>
      </c>
      <c r="N13" s="62">
        <f t="shared" si="11"/>
        <v>237.12121212121212</v>
      </c>
      <c r="O13" s="63">
        <f t="shared" si="12"/>
        <v>210</v>
      </c>
      <c r="P13" s="64">
        <f t="shared" si="13"/>
        <v>-8.296943231441048</v>
      </c>
      <c r="S13" s="65" t="s">
        <v>142</v>
      </c>
      <c r="T13" s="65" t="s">
        <v>103</v>
      </c>
      <c r="U13" s="65" t="s">
        <v>101</v>
      </c>
      <c r="V13" s="67">
        <v>2191</v>
      </c>
      <c r="W13" s="67">
        <v>799</v>
      </c>
      <c r="X13" s="67">
        <v>733</v>
      </c>
      <c r="Y13" s="67">
        <v>4</v>
      </c>
      <c r="Z13" s="67">
        <v>655</v>
      </c>
      <c r="AA13" s="67">
        <v>445</v>
      </c>
      <c r="AB13" s="67">
        <v>210</v>
      </c>
    </row>
    <row r="14" spans="2:28" ht="15.75" customHeight="1">
      <c r="B14" s="12" t="s">
        <v>18</v>
      </c>
      <c r="C14" s="61">
        <f t="shared" si="0"/>
        <v>1182</v>
      </c>
      <c r="D14" s="62">
        <f t="shared" si="1"/>
        <v>-23.445595854922274</v>
      </c>
      <c r="E14" s="63">
        <f t="shared" si="2"/>
        <v>557</v>
      </c>
      <c r="F14" s="62">
        <f t="shared" si="3"/>
        <v>-33.133253301320536</v>
      </c>
      <c r="G14" s="63">
        <f t="shared" si="4"/>
        <v>472</v>
      </c>
      <c r="H14" s="62">
        <f t="shared" si="5"/>
        <v>-9.57854406130268</v>
      </c>
      <c r="I14" s="63">
        <f t="shared" si="6"/>
        <v>1</v>
      </c>
      <c r="J14" s="62">
        <f t="shared" si="7"/>
        <v>-50</v>
      </c>
      <c r="K14" s="63">
        <f t="shared" si="8"/>
        <v>152</v>
      </c>
      <c r="L14" s="62">
        <f t="shared" si="9"/>
        <v>-18.716577540106954</v>
      </c>
      <c r="M14" s="63">
        <f t="shared" si="10"/>
        <v>0</v>
      </c>
      <c r="N14" s="62" t="str">
        <f t="shared" si="11"/>
        <v>0.0</v>
      </c>
      <c r="O14" s="63">
        <f t="shared" si="12"/>
        <v>152</v>
      </c>
      <c r="P14" s="64">
        <f t="shared" si="13"/>
        <v>-18.716577540106954</v>
      </c>
      <c r="S14" s="65" t="s">
        <v>142</v>
      </c>
      <c r="T14" s="65" t="s">
        <v>103</v>
      </c>
      <c r="U14" s="65" t="s">
        <v>102</v>
      </c>
      <c r="V14" s="67">
        <v>1182</v>
      </c>
      <c r="W14" s="67">
        <v>557</v>
      </c>
      <c r="X14" s="67">
        <v>472</v>
      </c>
      <c r="Y14" s="67">
        <v>1</v>
      </c>
      <c r="Z14" s="67">
        <v>152</v>
      </c>
      <c r="AA14" s="67">
        <v>0</v>
      </c>
      <c r="AB14" s="67">
        <v>152</v>
      </c>
    </row>
    <row r="15" spans="2:28" ht="15.75" customHeight="1">
      <c r="B15" s="12" t="s">
        <v>19</v>
      </c>
      <c r="C15" s="61">
        <f t="shared" si="0"/>
        <v>1007</v>
      </c>
      <c r="D15" s="62">
        <f t="shared" si="1"/>
        <v>-20.458135860979468</v>
      </c>
      <c r="E15" s="63">
        <f t="shared" si="2"/>
        <v>571</v>
      </c>
      <c r="F15" s="62">
        <f t="shared" si="3"/>
        <v>-26.88860435339309</v>
      </c>
      <c r="G15" s="63">
        <f t="shared" si="4"/>
        <v>279</v>
      </c>
      <c r="H15" s="62">
        <f t="shared" si="5"/>
        <v>5.681818181818187</v>
      </c>
      <c r="I15" s="63">
        <f t="shared" si="6"/>
        <v>1</v>
      </c>
      <c r="J15" s="62">
        <f t="shared" si="7"/>
        <v>0</v>
      </c>
      <c r="K15" s="63">
        <f t="shared" si="8"/>
        <v>156</v>
      </c>
      <c r="L15" s="62">
        <f t="shared" si="9"/>
        <v>-29.090909090909093</v>
      </c>
      <c r="M15" s="63">
        <f t="shared" si="10"/>
        <v>0</v>
      </c>
      <c r="N15" s="62" t="str">
        <f t="shared" si="11"/>
        <v>  -100.0</v>
      </c>
      <c r="O15" s="63">
        <f t="shared" si="12"/>
        <v>156</v>
      </c>
      <c r="P15" s="64">
        <f t="shared" si="13"/>
        <v>4</v>
      </c>
      <c r="S15" s="65" t="s">
        <v>142</v>
      </c>
      <c r="T15" s="65" t="s">
        <v>103</v>
      </c>
      <c r="U15" s="65" t="s">
        <v>103</v>
      </c>
      <c r="V15" s="67">
        <v>1007</v>
      </c>
      <c r="W15" s="67">
        <v>571</v>
      </c>
      <c r="X15" s="67">
        <v>279</v>
      </c>
      <c r="Y15" s="67">
        <v>1</v>
      </c>
      <c r="Z15" s="67">
        <v>156</v>
      </c>
      <c r="AA15" s="67">
        <v>0</v>
      </c>
      <c r="AB15" s="67">
        <v>156</v>
      </c>
    </row>
    <row r="16" spans="2:28" ht="15.75" customHeight="1">
      <c r="B16" s="12" t="s">
        <v>20</v>
      </c>
      <c r="C16" s="61">
        <f t="shared" si="0"/>
        <v>4678</v>
      </c>
      <c r="D16" s="62">
        <f t="shared" si="1"/>
        <v>-17.524682651622</v>
      </c>
      <c r="E16" s="63">
        <f t="shared" si="2"/>
        <v>1340</v>
      </c>
      <c r="F16" s="62">
        <f t="shared" si="3"/>
        <v>-25.88495575221239</v>
      </c>
      <c r="G16" s="63">
        <f t="shared" si="4"/>
        <v>1607</v>
      </c>
      <c r="H16" s="62">
        <f t="shared" si="5"/>
        <v>-8.79682179341657</v>
      </c>
      <c r="I16" s="63">
        <f t="shared" si="6"/>
        <v>8</v>
      </c>
      <c r="J16" s="62">
        <f t="shared" si="7"/>
        <v>100</v>
      </c>
      <c r="K16" s="63">
        <f t="shared" si="8"/>
        <v>1723</v>
      </c>
      <c r="L16" s="62">
        <f t="shared" si="9"/>
        <v>-17.874165872259297</v>
      </c>
      <c r="M16" s="63">
        <f t="shared" si="10"/>
        <v>670</v>
      </c>
      <c r="N16" s="62">
        <f t="shared" si="11"/>
        <v>7.371794871794862</v>
      </c>
      <c r="O16" s="63">
        <f t="shared" si="12"/>
        <v>1030</v>
      </c>
      <c r="P16" s="64">
        <f t="shared" si="13"/>
        <v>-29.45205479452055</v>
      </c>
      <c r="S16" s="65" t="s">
        <v>142</v>
      </c>
      <c r="T16" s="65" t="s">
        <v>103</v>
      </c>
      <c r="U16" s="65" t="s">
        <v>104</v>
      </c>
      <c r="V16" s="67">
        <v>4678</v>
      </c>
      <c r="W16" s="67">
        <v>1340</v>
      </c>
      <c r="X16" s="67">
        <v>1607</v>
      </c>
      <c r="Y16" s="67">
        <v>8</v>
      </c>
      <c r="Z16" s="67">
        <v>1723</v>
      </c>
      <c r="AA16" s="67">
        <v>670</v>
      </c>
      <c r="AB16" s="67">
        <v>1030</v>
      </c>
    </row>
    <row r="17" spans="2:28" ht="15.75" customHeight="1">
      <c r="B17" s="12" t="s">
        <v>21</v>
      </c>
      <c r="C17" s="61">
        <f t="shared" si="0"/>
        <v>4732</v>
      </c>
      <c r="D17" s="62">
        <f t="shared" si="1"/>
        <v>12.505943889681404</v>
      </c>
      <c r="E17" s="63">
        <f t="shared" si="2"/>
        <v>1045</v>
      </c>
      <c r="F17" s="62">
        <f t="shared" si="3"/>
        <v>-27.430555555555557</v>
      </c>
      <c r="G17" s="63">
        <f t="shared" si="4"/>
        <v>1660</v>
      </c>
      <c r="H17" s="62">
        <f t="shared" si="5"/>
        <v>5.867346938775512</v>
      </c>
      <c r="I17" s="63">
        <f t="shared" si="6"/>
        <v>8</v>
      </c>
      <c r="J17" s="62">
        <f t="shared" si="7"/>
        <v>-95.18072289156626</v>
      </c>
      <c r="K17" s="63">
        <f t="shared" si="8"/>
        <v>2019</v>
      </c>
      <c r="L17" s="62">
        <f t="shared" si="9"/>
        <v>95.63953488372093</v>
      </c>
      <c r="M17" s="63">
        <f t="shared" si="10"/>
        <v>1174</v>
      </c>
      <c r="N17" s="62">
        <f t="shared" si="11"/>
        <v>1007.5471698113208</v>
      </c>
      <c r="O17" s="63">
        <f t="shared" si="12"/>
        <v>845</v>
      </c>
      <c r="P17" s="64">
        <f t="shared" si="13"/>
        <v>-8.747300215982719</v>
      </c>
      <c r="S17" s="65" t="s">
        <v>142</v>
      </c>
      <c r="T17" s="65" t="s">
        <v>103</v>
      </c>
      <c r="U17" s="65" t="s">
        <v>105</v>
      </c>
      <c r="V17" s="67">
        <v>4732</v>
      </c>
      <c r="W17" s="67">
        <v>1045</v>
      </c>
      <c r="X17" s="67">
        <v>1660</v>
      </c>
      <c r="Y17" s="67">
        <v>8</v>
      </c>
      <c r="Z17" s="67">
        <v>2019</v>
      </c>
      <c r="AA17" s="67">
        <v>1174</v>
      </c>
      <c r="AB17" s="67">
        <v>845</v>
      </c>
    </row>
    <row r="18" spans="2:28" ht="15.75" customHeight="1">
      <c r="B18" s="12" t="s">
        <v>22</v>
      </c>
      <c r="C18" s="61">
        <f t="shared" si="0"/>
        <v>14072</v>
      </c>
      <c r="D18" s="62">
        <f t="shared" si="1"/>
        <v>15.004903563255965</v>
      </c>
      <c r="E18" s="63">
        <f t="shared" si="2"/>
        <v>1545</v>
      </c>
      <c r="F18" s="62">
        <f t="shared" si="3"/>
        <v>-28.439092172301997</v>
      </c>
      <c r="G18" s="63">
        <f t="shared" si="4"/>
        <v>5763</v>
      </c>
      <c r="H18" s="62">
        <f t="shared" si="5"/>
        <v>5.10669341601313</v>
      </c>
      <c r="I18" s="63">
        <f t="shared" si="6"/>
        <v>42</v>
      </c>
      <c r="J18" s="62">
        <f t="shared" si="7"/>
        <v>-80</v>
      </c>
      <c r="K18" s="63">
        <f t="shared" si="8"/>
        <v>6722</v>
      </c>
      <c r="L18" s="62">
        <f t="shared" si="9"/>
        <v>53.33029197080293</v>
      </c>
      <c r="M18" s="63">
        <f t="shared" si="10"/>
        <v>4870</v>
      </c>
      <c r="N18" s="62">
        <f t="shared" si="11"/>
        <v>95.73954983922829</v>
      </c>
      <c r="O18" s="63">
        <f t="shared" si="12"/>
        <v>1781</v>
      </c>
      <c r="P18" s="64">
        <f t="shared" si="13"/>
        <v>-2.4644030668127073</v>
      </c>
      <c r="S18" s="65" t="s">
        <v>142</v>
      </c>
      <c r="T18" s="65" t="s">
        <v>103</v>
      </c>
      <c r="U18" s="65" t="s">
        <v>106</v>
      </c>
      <c r="V18" s="67">
        <v>14072</v>
      </c>
      <c r="W18" s="67">
        <v>1545</v>
      </c>
      <c r="X18" s="67">
        <v>5763</v>
      </c>
      <c r="Y18" s="67">
        <v>42</v>
      </c>
      <c r="Z18" s="67">
        <v>6722</v>
      </c>
      <c r="AA18" s="67">
        <v>4870</v>
      </c>
      <c r="AB18" s="67">
        <v>1781</v>
      </c>
    </row>
    <row r="19" spans="2:28" ht="15.75" customHeight="1">
      <c r="B19" s="12" t="s">
        <v>23</v>
      </c>
      <c r="C19" s="61">
        <f t="shared" si="0"/>
        <v>4973</v>
      </c>
      <c r="D19" s="62">
        <f t="shared" si="1"/>
        <v>-8.785766691122518</v>
      </c>
      <c r="E19" s="63">
        <f t="shared" si="2"/>
        <v>1146</v>
      </c>
      <c r="F19" s="62">
        <f t="shared" si="3"/>
        <v>-20.80165860400828</v>
      </c>
      <c r="G19" s="63">
        <f t="shared" si="4"/>
        <v>2207</v>
      </c>
      <c r="H19" s="62">
        <f t="shared" si="5"/>
        <v>8.080313418217443</v>
      </c>
      <c r="I19" s="63">
        <f t="shared" si="6"/>
        <v>45</v>
      </c>
      <c r="J19" s="62">
        <f t="shared" si="7"/>
        <v>40.625</v>
      </c>
      <c r="K19" s="63">
        <f t="shared" si="8"/>
        <v>1575</v>
      </c>
      <c r="L19" s="62">
        <f t="shared" si="9"/>
        <v>-18.436043500776805</v>
      </c>
      <c r="M19" s="63">
        <f t="shared" si="10"/>
        <v>388</v>
      </c>
      <c r="N19" s="62">
        <f t="shared" si="11"/>
        <v>-37.52012882447665</v>
      </c>
      <c r="O19" s="63">
        <f t="shared" si="12"/>
        <v>1139</v>
      </c>
      <c r="P19" s="64">
        <f t="shared" si="13"/>
        <v>-8.879999999999995</v>
      </c>
      <c r="S19" s="65" t="s">
        <v>142</v>
      </c>
      <c r="T19" s="65" t="s">
        <v>103</v>
      </c>
      <c r="U19" s="65" t="s">
        <v>107</v>
      </c>
      <c r="V19" s="67">
        <v>4973</v>
      </c>
      <c r="W19" s="67">
        <v>1146</v>
      </c>
      <c r="X19" s="67">
        <v>2207</v>
      </c>
      <c r="Y19" s="67">
        <v>45</v>
      </c>
      <c r="Z19" s="67">
        <v>1575</v>
      </c>
      <c r="AA19" s="67">
        <v>388</v>
      </c>
      <c r="AB19" s="67">
        <v>1139</v>
      </c>
    </row>
    <row r="20" spans="2:28" ht="15.75" customHeight="1">
      <c r="B20" s="12" t="s">
        <v>24</v>
      </c>
      <c r="C20" s="61">
        <f t="shared" si="0"/>
        <v>1157</v>
      </c>
      <c r="D20" s="62">
        <f t="shared" si="1"/>
        <v>-30.048367593712214</v>
      </c>
      <c r="E20" s="63">
        <f t="shared" si="2"/>
        <v>539</v>
      </c>
      <c r="F20" s="62">
        <f t="shared" si="3"/>
        <v>-42.598509052183175</v>
      </c>
      <c r="G20" s="63">
        <f t="shared" si="4"/>
        <v>568</v>
      </c>
      <c r="H20" s="62">
        <f t="shared" si="5"/>
        <v>-10.268562401263821</v>
      </c>
      <c r="I20" s="63">
        <f t="shared" si="6"/>
        <v>11</v>
      </c>
      <c r="J20" s="62">
        <f t="shared" si="7"/>
        <v>266.66666666666663</v>
      </c>
      <c r="K20" s="63">
        <f t="shared" si="8"/>
        <v>39</v>
      </c>
      <c r="L20" s="62">
        <f t="shared" si="9"/>
        <v>-50.63291139240506</v>
      </c>
      <c r="M20" s="63">
        <f t="shared" si="10"/>
        <v>0</v>
      </c>
      <c r="N20" s="62" t="str">
        <f t="shared" si="11"/>
        <v>  -100.0</v>
      </c>
      <c r="O20" s="63">
        <f t="shared" si="12"/>
        <v>39</v>
      </c>
      <c r="P20" s="64">
        <f t="shared" si="13"/>
        <v>21.875</v>
      </c>
      <c r="S20" s="65" t="s">
        <v>142</v>
      </c>
      <c r="T20" s="65" t="s">
        <v>103</v>
      </c>
      <c r="U20" s="65" t="s">
        <v>108</v>
      </c>
      <c r="V20" s="67">
        <v>1157</v>
      </c>
      <c r="W20" s="67">
        <v>539</v>
      </c>
      <c r="X20" s="67">
        <v>568</v>
      </c>
      <c r="Y20" s="67">
        <v>11</v>
      </c>
      <c r="Z20" s="67">
        <v>39</v>
      </c>
      <c r="AA20" s="67">
        <v>0</v>
      </c>
      <c r="AB20" s="67">
        <v>39</v>
      </c>
    </row>
    <row r="21" spans="2:28" ht="15.75" customHeight="1">
      <c r="B21" s="12" t="s">
        <v>25</v>
      </c>
      <c r="C21" s="61">
        <f t="shared" si="0"/>
        <v>550</v>
      </c>
      <c r="D21" s="62">
        <f t="shared" si="1"/>
        <v>-8.637873754152821</v>
      </c>
      <c r="E21" s="63">
        <f t="shared" si="2"/>
        <v>305</v>
      </c>
      <c r="F21" s="62">
        <f t="shared" si="3"/>
        <v>-27.72511848341233</v>
      </c>
      <c r="G21" s="63">
        <f t="shared" si="4"/>
        <v>213</v>
      </c>
      <c r="H21" s="62">
        <f t="shared" si="5"/>
        <v>32.29813664596273</v>
      </c>
      <c r="I21" s="63">
        <f t="shared" si="6"/>
        <v>0</v>
      </c>
      <c r="J21" s="62" t="str">
        <f t="shared" si="7"/>
        <v>0.0</v>
      </c>
      <c r="K21" s="63">
        <f t="shared" si="8"/>
        <v>32</v>
      </c>
      <c r="L21" s="62">
        <f t="shared" si="9"/>
        <v>68.42105263157893</v>
      </c>
      <c r="M21" s="63">
        <f t="shared" si="10"/>
        <v>19</v>
      </c>
      <c r="N21" s="62" t="str">
        <f t="shared" si="11"/>
        <v>     -   </v>
      </c>
      <c r="O21" s="63">
        <f t="shared" si="12"/>
        <v>13</v>
      </c>
      <c r="P21" s="64">
        <f t="shared" si="13"/>
        <v>-31.578947368421055</v>
      </c>
      <c r="S21" s="65" t="s">
        <v>142</v>
      </c>
      <c r="T21" s="65" t="s">
        <v>103</v>
      </c>
      <c r="U21" s="65" t="s">
        <v>109</v>
      </c>
      <c r="V21" s="67">
        <v>550</v>
      </c>
      <c r="W21" s="67">
        <v>305</v>
      </c>
      <c r="X21" s="67">
        <v>213</v>
      </c>
      <c r="Y21" s="67">
        <v>0</v>
      </c>
      <c r="Z21" s="67">
        <v>32</v>
      </c>
      <c r="AA21" s="67">
        <v>19</v>
      </c>
      <c r="AB21" s="67">
        <v>13</v>
      </c>
    </row>
    <row r="22" spans="2:28" ht="15.75" customHeight="1">
      <c r="B22" s="12" t="s">
        <v>26</v>
      </c>
      <c r="C22" s="61">
        <f t="shared" si="0"/>
        <v>676</v>
      </c>
      <c r="D22" s="62">
        <f t="shared" si="1"/>
        <v>-25.386313465783658</v>
      </c>
      <c r="E22" s="63">
        <f t="shared" si="2"/>
        <v>278</v>
      </c>
      <c r="F22" s="62">
        <f t="shared" si="3"/>
        <v>-39.56521739130435</v>
      </c>
      <c r="G22" s="63">
        <f t="shared" si="4"/>
        <v>352</v>
      </c>
      <c r="H22" s="62">
        <f t="shared" si="5"/>
        <v>15.789473684210535</v>
      </c>
      <c r="I22" s="63">
        <f t="shared" si="6"/>
        <v>0</v>
      </c>
      <c r="J22" s="62" t="str">
        <f t="shared" si="7"/>
        <v>  -100.0</v>
      </c>
      <c r="K22" s="63">
        <f t="shared" si="8"/>
        <v>46</v>
      </c>
      <c r="L22" s="62">
        <f t="shared" si="9"/>
        <v>-65.92592592592592</v>
      </c>
      <c r="M22" s="63">
        <f t="shared" si="10"/>
        <v>0</v>
      </c>
      <c r="N22" s="62" t="str">
        <f t="shared" si="11"/>
        <v>  -100.0</v>
      </c>
      <c r="O22" s="63">
        <f t="shared" si="12"/>
        <v>46</v>
      </c>
      <c r="P22" s="64">
        <f t="shared" si="13"/>
        <v>-26.984126984126988</v>
      </c>
      <c r="S22" s="65" t="s">
        <v>142</v>
      </c>
      <c r="T22" s="65" t="s">
        <v>103</v>
      </c>
      <c r="U22" s="65" t="s">
        <v>110</v>
      </c>
      <c r="V22" s="67">
        <v>676</v>
      </c>
      <c r="W22" s="67">
        <v>278</v>
      </c>
      <c r="X22" s="67">
        <v>352</v>
      </c>
      <c r="Y22" s="67">
        <v>0</v>
      </c>
      <c r="Z22" s="67">
        <v>46</v>
      </c>
      <c r="AA22" s="67">
        <v>0</v>
      </c>
      <c r="AB22" s="67">
        <v>46</v>
      </c>
    </row>
    <row r="23" spans="2:28" ht="15.75" customHeight="1">
      <c r="B23" s="12" t="s">
        <v>27</v>
      </c>
      <c r="C23" s="61">
        <f t="shared" si="0"/>
        <v>301</v>
      </c>
      <c r="D23" s="62">
        <f t="shared" si="1"/>
        <v>-47.28546409807356</v>
      </c>
      <c r="E23" s="63">
        <f t="shared" si="2"/>
        <v>185</v>
      </c>
      <c r="F23" s="62">
        <f t="shared" si="3"/>
        <v>-45.26627218934911</v>
      </c>
      <c r="G23" s="63">
        <f t="shared" si="4"/>
        <v>90</v>
      </c>
      <c r="H23" s="62">
        <f t="shared" si="5"/>
        <v>-21.73913043478261</v>
      </c>
      <c r="I23" s="63">
        <f t="shared" si="6"/>
        <v>0</v>
      </c>
      <c r="J23" s="62" t="str">
        <f t="shared" si="7"/>
        <v>0.0</v>
      </c>
      <c r="K23" s="63">
        <f t="shared" si="8"/>
        <v>26</v>
      </c>
      <c r="L23" s="62">
        <f t="shared" si="9"/>
        <v>-77.96610169491525</v>
      </c>
      <c r="M23" s="63">
        <f t="shared" si="10"/>
        <v>0</v>
      </c>
      <c r="N23" s="62" t="str">
        <f t="shared" si="11"/>
        <v>  -100.0</v>
      </c>
      <c r="O23" s="63">
        <f t="shared" si="12"/>
        <v>26</v>
      </c>
      <c r="P23" s="64">
        <f t="shared" si="13"/>
        <v>-10.34482758620689</v>
      </c>
      <c r="S23" s="65" t="s">
        <v>142</v>
      </c>
      <c r="T23" s="65" t="s">
        <v>103</v>
      </c>
      <c r="U23" s="65" t="s">
        <v>111</v>
      </c>
      <c r="V23" s="67">
        <v>301</v>
      </c>
      <c r="W23" s="67">
        <v>185</v>
      </c>
      <c r="X23" s="67">
        <v>90</v>
      </c>
      <c r="Y23" s="67">
        <v>0</v>
      </c>
      <c r="Z23" s="67">
        <v>26</v>
      </c>
      <c r="AA23" s="67">
        <v>0</v>
      </c>
      <c r="AB23" s="67">
        <v>26</v>
      </c>
    </row>
    <row r="24" spans="2:28" ht="15.75" customHeight="1">
      <c r="B24" s="12" t="s">
        <v>28</v>
      </c>
      <c r="C24" s="61">
        <f t="shared" si="0"/>
        <v>290</v>
      </c>
      <c r="D24" s="62">
        <f t="shared" si="1"/>
        <v>-45.17958412098299</v>
      </c>
      <c r="E24" s="63">
        <f t="shared" si="2"/>
        <v>178</v>
      </c>
      <c r="F24" s="62">
        <f t="shared" si="3"/>
        <v>-55.831265508684865</v>
      </c>
      <c r="G24" s="63">
        <f t="shared" si="4"/>
        <v>95</v>
      </c>
      <c r="H24" s="62">
        <f t="shared" si="5"/>
        <v>-14.41441441441441</v>
      </c>
      <c r="I24" s="63">
        <f t="shared" si="6"/>
        <v>1</v>
      </c>
      <c r="J24" s="62">
        <f t="shared" si="7"/>
        <v>0</v>
      </c>
      <c r="K24" s="63">
        <f t="shared" si="8"/>
        <v>16</v>
      </c>
      <c r="L24" s="62">
        <f t="shared" si="9"/>
        <v>14.285714285714278</v>
      </c>
      <c r="M24" s="63">
        <f t="shared" si="10"/>
        <v>0</v>
      </c>
      <c r="N24" s="62" t="str">
        <f t="shared" si="11"/>
        <v>0.0</v>
      </c>
      <c r="O24" s="63">
        <f t="shared" si="12"/>
        <v>16</v>
      </c>
      <c r="P24" s="64">
        <f t="shared" si="13"/>
        <v>14.285714285714278</v>
      </c>
      <c r="S24" s="65" t="s">
        <v>142</v>
      </c>
      <c r="T24" s="65" t="s">
        <v>103</v>
      </c>
      <c r="U24" s="65" t="s">
        <v>112</v>
      </c>
      <c r="V24" s="67">
        <v>290</v>
      </c>
      <c r="W24" s="67">
        <v>178</v>
      </c>
      <c r="X24" s="67">
        <v>95</v>
      </c>
      <c r="Y24" s="67">
        <v>1</v>
      </c>
      <c r="Z24" s="67">
        <v>16</v>
      </c>
      <c r="AA24" s="67">
        <v>0</v>
      </c>
      <c r="AB24" s="67">
        <v>16</v>
      </c>
    </row>
    <row r="25" spans="2:28" ht="15.75" customHeight="1">
      <c r="B25" s="12" t="s">
        <v>29</v>
      </c>
      <c r="C25" s="61">
        <f t="shared" si="0"/>
        <v>1080</v>
      </c>
      <c r="D25" s="62">
        <f t="shared" si="1"/>
        <v>0.9345794392523317</v>
      </c>
      <c r="E25" s="63">
        <f t="shared" si="2"/>
        <v>537</v>
      </c>
      <c r="F25" s="62">
        <f t="shared" si="3"/>
        <v>-27.82258064516128</v>
      </c>
      <c r="G25" s="63">
        <f t="shared" si="4"/>
        <v>458</v>
      </c>
      <c r="H25" s="62">
        <f t="shared" si="5"/>
        <v>114.01869158878503</v>
      </c>
      <c r="I25" s="63">
        <f t="shared" si="6"/>
        <v>5</v>
      </c>
      <c r="J25" s="62">
        <f t="shared" si="7"/>
        <v>150</v>
      </c>
      <c r="K25" s="63">
        <f t="shared" si="8"/>
        <v>80</v>
      </c>
      <c r="L25" s="62">
        <f t="shared" si="9"/>
        <v>-27.272727272727266</v>
      </c>
      <c r="M25" s="63">
        <f t="shared" si="10"/>
        <v>0</v>
      </c>
      <c r="N25" s="62" t="str">
        <f t="shared" si="11"/>
        <v>  -100.0</v>
      </c>
      <c r="O25" s="63">
        <f t="shared" si="12"/>
        <v>80</v>
      </c>
      <c r="P25" s="64">
        <f t="shared" si="13"/>
        <v>23.07692307692308</v>
      </c>
      <c r="S25" s="65" t="s">
        <v>142</v>
      </c>
      <c r="T25" s="65" t="s">
        <v>103</v>
      </c>
      <c r="U25" s="65" t="s">
        <v>113</v>
      </c>
      <c r="V25" s="67">
        <v>1080</v>
      </c>
      <c r="W25" s="67">
        <v>537</v>
      </c>
      <c r="X25" s="67">
        <v>458</v>
      </c>
      <c r="Y25" s="67">
        <v>5</v>
      </c>
      <c r="Z25" s="67">
        <v>80</v>
      </c>
      <c r="AA25" s="67">
        <v>0</v>
      </c>
      <c r="AB25" s="67">
        <v>80</v>
      </c>
    </row>
    <row r="26" spans="2:28" ht="15.75" customHeight="1">
      <c r="B26" s="12" t="s">
        <v>30</v>
      </c>
      <c r="C26" s="61">
        <f t="shared" si="0"/>
        <v>1046</v>
      </c>
      <c r="D26" s="62">
        <f t="shared" si="1"/>
        <v>-1.2275731822473972</v>
      </c>
      <c r="E26" s="63">
        <f t="shared" si="2"/>
        <v>558</v>
      </c>
      <c r="F26" s="62">
        <f t="shared" si="3"/>
        <v>-22.175732217573213</v>
      </c>
      <c r="G26" s="63">
        <f t="shared" si="4"/>
        <v>348</v>
      </c>
      <c r="H26" s="62">
        <f t="shared" si="5"/>
        <v>51.30434782608694</v>
      </c>
      <c r="I26" s="63">
        <f t="shared" si="6"/>
        <v>3</v>
      </c>
      <c r="J26" s="62">
        <f t="shared" si="7"/>
        <v>50</v>
      </c>
      <c r="K26" s="63">
        <f t="shared" si="8"/>
        <v>137</v>
      </c>
      <c r="L26" s="62">
        <f t="shared" si="9"/>
        <v>24.545454545454533</v>
      </c>
      <c r="M26" s="63">
        <f t="shared" si="10"/>
        <v>24</v>
      </c>
      <c r="N26" s="62" t="str">
        <f t="shared" si="11"/>
        <v>     -   </v>
      </c>
      <c r="O26" s="63">
        <f t="shared" si="12"/>
        <v>113</v>
      </c>
      <c r="P26" s="64">
        <f t="shared" si="13"/>
        <v>2.7272727272727337</v>
      </c>
      <c r="S26" s="65" t="s">
        <v>142</v>
      </c>
      <c r="T26" s="65" t="s">
        <v>103</v>
      </c>
      <c r="U26" s="65" t="s">
        <v>114</v>
      </c>
      <c r="V26" s="67">
        <v>1046</v>
      </c>
      <c r="W26" s="67">
        <v>558</v>
      </c>
      <c r="X26" s="67">
        <v>348</v>
      </c>
      <c r="Y26" s="67">
        <v>3</v>
      </c>
      <c r="Z26" s="67">
        <v>137</v>
      </c>
      <c r="AA26" s="67">
        <v>24</v>
      </c>
      <c r="AB26" s="67">
        <v>113</v>
      </c>
    </row>
    <row r="27" spans="2:28" ht="15.75" customHeight="1">
      <c r="B27" s="12" t="s">
        <v>31</v>
      </c>
      <c r="C27" s="61">
        <f t="shared" si="0"/>
        <v>1953</v>
      </c>
      <c r="D27" s="62">
        <f t="shared" si="1"/>
        <v>-18.895348837209298</v>
      </c>
      <c r="E27" s="63">
        <f t="shared" si="2"/>
        <v>1041</v>
      </c>
      <c r="F27" s="62">
        <f t="shared" si="3"/>
        <v>-22.717149220489972</v>
      </c>
      <c r="G27" s="63">
        <f t="shared" si="4"/>
        <v>646</v>
      </c>
      <c r="H27" s="62">
        <f t="shared" si="5"/>
        <v>-22.81959378733572</v>
      </c>
      <c r="I27" s="63">
        <f t="shared" si="6"/>
        <v>28</v>
      </c>
      <c r="J27" s="62">
        <f t="shared" si="7"/>
        <v>64.70588235294116</v>
      </c>
      <c r="K27" s="63">
        <f t="shared" si="8"/>
        <v>238</v>
      </c>
      <c r="L27" s="62">
        <f t="shared" si="9"/>
        <v>14.975845410628025</v>
      </c>
      <c r="M27" s="63">
        <f t="shared" si="10"/>
        <v>62</v>
      </c>
      <c r="N27" s="62" t="str">
        <f t="shared" si="11"/>
        <v>     -   </v>
      </c>
      <c r="O27" s="63">
        <f t="shared" si="12"/>
        <v>175</v>
      </c>
      <c r="P27" s="64">
        <f t="shared" si="13"/>
        <v>-15.45893719806763</v>
      </c>
      <c r="S27" s="65" t="s">
        <v>142</v>
      </c>
      <c r="T27" s="65" t="s">
        <v>103</v>
      </c>
      <c r="U27" s="65" t="s">
        <v>115</v>
      </c>
      <c r="V27" s="67">
        <v>1953</v>
      </c>
      <c r="W27" s="67">
        <v>1041</v>
      </c>
      <c r="X27" s="67">
        <v>646</v>
      </c>
      <c r="Y27" s="67">
        <v>28</v>
      </c>
      <c r="Z27" s="67">
        <v>238</v>
      </c>
      <c r="AA27" s="67">
        <v>62</v>
      </c>
      <c r="AB27" s="67">
        <v>175</v>
      </c>
    </row>
    <row r="28" spans="2:28" ht="15.75" customHeight="1">
      <c r="B28" s="12" t="s">
        <v>32</v>
      </c>
      <c r="C28" s="61">
        <f t="shared" si="0"/>
        <v>4753</v>
      </c>
      <c r="D28" s="62">
        <f t="shared" si="1"/>
        <v>-22.953477062733015</v>
      </c>
      <c r="E28" s="63">
        <f t="shared" si="2"/>
        <v>1718</v>
      </c>
      <c r="F28" s="62">
        <f t="shared" si="3"/>
        <v>-31.417165668662676</v>
      </c>
      <c r="G28" s="63">
        <f t="shared" si="4"/>
        <v>1907</v>
      </c>
      <c r="H28" s="62">
        <f t="shared" si="5"/>
        <v>-12.763037511436409</v>
      </c>
      <c r="I28" s="63">
        <f t="shared" si="6"/>
        <v>52</v>
      </c>
      <c r="J28" s="62">
        <f t="shared" si="7"/>
        <v>2500</v>
      </c>
      <c r="K28" s="63">
        <f t="shared" si="8"/>
        <v>1076</v>
      </c>
      <c r="L28" s="62">
        <f t="shared" si="9"/>
        <v>-27.10027100271003</v>
      </c>
      <c r="M28" s="63">
        <f t="shared" si="10"/>
        <v>239</v>
      </c>
      <c r="N28" s="62">
        <f t="shared" si="11"/>
        <v>-39.18575063613231</v>
      </c>
      <c r="O28" s="63">
        <f t="shared" si="12"/>
        <v>837</v>
      </c>
      <c r="P28" s="64">
        <f t="shared" si="13"/>
        <v>-22.714681440443215</v>
      </c>
      <c r="S28" s="65" t="s">
        <v>142</v>
      </c>
      <c r="T28" s="65" t="s">
        <v>103</v>
      </c>
      <c r="U28" s="65" t="s">
        <v>116</v>
      </c>
      <c r="V28" s="67">
        <v>4753</v>
      </c>
      <c r="W28" s="67">
        <v>1718</v>
      </c>
      <c r="X28" s="67">
        <v>1907</v>
      </c>
      <c r="Y28" s="67">
        <v>52</v>
      </c>
      <c r="Z28" s="67">
        <v>1076</v>
      </c>
      <c r="AA28" s="67">
        <v>239</v>
      </c>
      <c r="AB28" s="67">
        <v>837</v>
      </c>
    </row>
    <row r="29" spans="2:28" ht="15.75" customHeight="1">
      <c r="B29" s="12" t="s">
        <v>33</v>
      </c>
      <c r="C29" s="61">
        <f t="shared" si="0"/>
        <v>912</v>
      </c>
      <c r="D29" s="62">
        <f t="shared" si="1"/>
        <v>-19.576719576719583</v>
      </c>
      <c r="E29" s="63">
        <f t="shared" si="2"/>
        <v>530</v>
      </c>
      <c r="F29" s="62">
        <f t="shared" si="3"/>
        <v>-21.13095238095238</v>
      </c>
      <c r="G29" s="63">
        <f t="shared" si="4"/>
        <v>270</v>
      </c>
      <c r="H29" s="62">
        <f t="shared" si="5"/>
        <v>-19.64285714285714</v>
      </c>
      <c r="I29" s="63">
        <f t="shared" si="6"/>
        <v>7</v>
      </c>
      <c r="J29" s="62">
        <f t="shared" si="7"/>
        <v>250</v>
      </c>
      <c r="K29" s="63">
        <f t="shared" si="8"/>
        <v>105</v>
      </c>
      <c r="L29" s="62">
        <f t="shared" si="9"/>
        <v>-15.322580645161281</v>
      </c>
      <c r="M29" s="63">
        <f t="shared" si="10"/>
        <v>0</v>
      </c>
      <c r="N29" s="62" t="str">
        <f t="shared" si="11"/>
        <v>0.0</v>
      </c>
      <c r="O29" s="63">
        <f t="shared" si="12"/>
        <v>105</v>
      </c>
      <c r="P29" s="64">
        <f t="shared" si="13"/>
        <v>-15.322580645161281</v>
      </c>
      <c r="S29" s="65" t="s">
        <v>142</v>
      </c>
      <c r="T29" s="65" t="s">
        <v>103</v>
      </c>
      <c r="U29" s="65" t="s">
        <v>117</v>
      </c>
      <c r="V29" s="67">
        <v>912</v>
      </c>
      <c r="W29" s="67">
        <v>530</v>
      </c>
      <c r="X29" s="67">
        <v>270</v>
      </c>
      <c r="Y29" s="67">
        <v>7</v>
      </c>
      <c r="Z29" s="67">
        <v>105</v>
      </c>
      <c r="AA29" s="67">
        <v>0</v>
      </c>
      <c r="AB29" s="67">
        <v>105</v>
      </c>
    </row>
    <row r="30" spans="2:28" ht="15.75" customHeight="1">
      <c r="B30" s="12" t="s">
        <v>34</v>
      </c>
      <c r="C30" s="61">
        <f t="shared" si="0"/>
        <v>654</v>
      </c>
      <c r="D30" s="62">
        <f t="shared" si="1"/>
        <v>-30.93980992608236</v>
      </c>
      <c r="E30" s="63">
        <f t="shared" si="2"/>
        <v>374</v>
      </c>
      <c r="F30" s="62">
        <f t="shared" si="3"/>
        <v>-32.12341197822141</v>
      </c>
      <c r="G30" s="63">
        <f t="shared" si="4"/>
        <v>188</v>
      </c>
      <c r="H30" s="62">
        <f t="shared" si="5"/>
        <v>-11.737089201877936</v>
      </c>
      <c r="I30" s="63">
        <f t="shared" si="6"/>
        <v>5</v>
      </c>
      <c r="J30" s="62">
        <f t="shared" si="7"/>
        <v>-37.5</v>
      </c>
      <c r="K30" s="63">
        <f t="shared" si="8"/>
        <v>87</v>
      </c>
      <c r="L30" s="62">
        <f t="shared" si="9"/>
        <v>-50.285714285714285</v>
      </c>
      <c r="M30" s="63">
        <f t="shared" si="10"/>
        <v>0</v>
      </c>
      <c r="N30" s="62" t="str">
        <f t="shared" si="11"/>
        <v>  -100.0</v>
      </c>
      <c r="O30" s="63">
        <f t="shared" si="12"/>
        <v>87</v>
      </c>
      <c r="P30" s="64">
        <f t="shared" si="13"/>
        <v>-37.410071942446045</v>
      </c>
      <c r="S30" s="65" t="s">
        <v>142</v>
      </c>
      <c r="T30" s="65" t="s">
        <v>103</v>
      </c>
      <c r="U30" s="65" t="s">
        <v>118</v>
      </c>
      <c r="V30" s="67">
        <v>654</v>
      </c>
      <c r="W30" s="67">
        <v>374</v>
      </c>
      <c r="X30" s="67">
        <v>188</v>
      </c>
      <c r="Y30" s="67">
        <v>5</v>
      </c>
      <c r="Z30" s="67">
        <v>87</v>
      </c>
      <c r="AA30" s="67">
        <v>0</v>
      </c>
      <c r="AB30" s="67">
        <v>87</v>
      </c>
    </row>
    <row r="31" spans="2:28" ht="15.75" customHeight="1">
      <c r="B31" s="12" t="s">
        <v>35</v>
      </c>
      <c r="C31" s="61">
        <f t="shared" si="0"/>
        <v>1292</v>
      </c>
      <c r="D31" s="62">
        <f t="shared" si="1"/>
        <v>-35.23809523809524</v>
      </c>
      <c r="E31" s="63">
        <f t="shared" si="2"/>
        <v>355</v>
      </c>
      <c r="F31" s="62">
        <f t="shared" si="3"/>
        <v>-28.13765182186235</v>
      </c>
      <c r="G31" s="63">
        <f t="shared" si="4"/>
        <v>582</v>
      </c>
      <c r="H31" s="62">
        <f t="shared" si="5"/>
        <v>-24.31729518855657</v>
      </c>
      <c r="I31" s="63">
        <f t="shared" si="6"/>
        <v>1</v>
      </c>
      <c r="J31" s="62">
        <f t="shared" si="7"/>
        <v>-98.46153846153847</v>
      </c>
      <c r="K31" s="63">
        <f t="shared" si="8"/>
        <v>354</v>
      </c>
      <c r="L31" s="62">
        <f t="shared" si="9"/>
        <v>-46.92653673163419</v>
      </c>
      <c r="M31" s="63">
        <f t="shared" si="10"/>
        <v>128</v>
      </c>
      <c r="N31" s="62">
        <f t="shared" si="11"/>
        <v>-61.904761904761905</v>
      </c>
      <c r="O31" s="63">
        <f t="shared" si="12"/>
        <v>226</v>
      </c>
      <c r="P31" s="64">
        <f t="shared" si="13"/>
        <v>-31.72205438066466</v>
      </c>
      <c r="S31" s="65" t="s">
        <v>142</v>
      </c>
      <c r="T31" s="65" t="s">
        <v>103</v>
      </c>
      <c r="U31" s="65" t="s">
        <v>119</v>
      </c>
      <c r="V31" s="67">
        <v>1292</v>
      </c>
      <c r="W31" s="67">
        <v>355</v>
      </c>
      <c r="X31" s="67">
        <v>582</v>
      </c>
      <c r="Y31" s="67">
        <v>1</v>
      </c>
      <c r="Z31" s="67">
        <v>354</v>
      </c>
      <c r="AA31" s="67">
        <v>128</v>
      </c>
      <c r="AB31" s="67">
        <v>226</v>
      </c>
    </row>
    <row r="32" spans="2:28" ht="15.75" customHeight="1">
      <c r="B32" s="12" t="s">
        <v>36</v>
      </c>
      <c r="C32" s="61">
        <f t="shared" si="0"/>
        <v>5015</v>
      </c>
      <c r="D32" s="62">
        <f t="shared" si="1"/>
        <v>-28.632417816991605</v>
      </c>
      <c r="E32" s="63">
        <f t="shared" si="2"/>
        <v>898</v>
      </c>
      <c r="F32" s="62">
        <f t="shared" si="3"/>
        <v>-24.601175482787568</v>
      </c>
      <c r="G32" s="63">
        <f t="shared" si="4"/>
        <v>2301</v>
      </c>
      <c r="H32" s="62">
        <f t="shared" si="5"/>
        <v>-35.14656144306652</v>
      </c>
      <c r="I32" s="63">
        <f t="shared" si="6"/>
        <v>26</v>
      </c>
      <c r="J32" s="62">
        <f t="shared" si="7"/>
        <v>1200</v>
      </c>
      <c r="K32" s="63">
        <f t="shared" si="8"/>
        <v>1790</v>
      </c>
      <c r="L32" s="62">
        <f t="shared" si="9"/>
        <v>-21.69728783902012</v>
      </c>
      <c r="M32" s="63">
        <f t="shared" si="10"/>
        <v>911</v>
      </c>
      <c r="N32" s="62">
        <f t="shared" si="11"/>
        <v>-23.31649831649831</v>
      </c>
      <c r="O32" s="63">
        <f t="shared" si="12"/>
        <v>875</v>
      </c>
      <c r="P32" s="64">
        <f t="shared" si="13"/>
        <v>-20.16423357664233</v>
      </c>
      <c r="S32" s="65" t="s">
        <v>142</v>
      </c>
      <c r="T32" s="65" t="s">
        <v>103</v>
      </c>
      <c r="U32" s="65" t="s">
        <v>120</v>
      </c>
      <c r="V32" s="67">
        <v>5015</v>
      </c>
      <c r="W32" s="67">
        <v>898</v>
      </c>
      <c r="X32" s="67">
        <v>2301</v>
      </c>
      <c r="Y32" s="67">
        <v>26</v>
      </c>
      <c r="Z32" s="67">
        <v>1790</v>
      </c>
      <c r="AA32" s="67">
        <v>911</v>
      </c>
      <c r="AB32" s="67">
        <v>875</v>
      </c>
    </row>
    <row r="33" spans="2:28" ht="15.75" customHeight="1">
      <c r="B33" s="12" t="s">
        <v>37</v>
      </c>
      <c r="C33" s="61">
        <f t="shared" si="0"/>
        <v>3143</v>
      </c>
      <c r="D33" s="62">
        <f t="shared" si="1"/>
        <v>-15.488034417854252</v>
      </c>
      <c r="E33" s="63">
        <f t="shared" si="2"/>
        <v>848</v>
      </c>
      <c r="F33" s="62">
        <f t="shared" si="3"/>
        <v>-30.491803278688522</v>
      </c>
      <c r="G33" s="63">
        <f t="shared" si="4"/>
        <v>1156</v>
      </c>
      <c r="H33" s="62">
        <f t="shared" si="5"/>
        <v>-2.5295109612141715</v>
      </c>
      <c r="I33" s="63">
        <f t="shared" si="6"/>
        <v>73</v>
      </c>
      <c r="J33" s="62">
        <f t="shared" si="7"/>
        <v>563.6363636363636</v>
      </c>
      <c r="K33" s="63">
        <f t="shared" si="8"/>
        <v>1066</v>
      </c>
      <c r="L33" s="62">
        <f t="shared" si="9"/>
        <v>-18.125960061443934</v>
      </c>
      <c r="M33" s="63">
        <f t="shared" si="10"/>
        <v>590</v>
      </c>
      <c r="N33" s="62">
        <f t="shared" si="11"/>
        <v>-18.844566712517192</v>
      </c>
      <c r="O33" s="63">
        <f t="shared" si="12"/>
        <v>476</v>
      </c>
      <c r="P33" s="64">
        <f t="shared" si="13"/>
        <v>-16.49122807017544</v>
      </c>
      <c r="S33" s="65" t="s">
        <v>142</v>
      </c>
      <c r="T33" s="65" t="s">
        <v>103</v>
      </c>
      <c r="U33" s="65" t="s">
        <v>121</v>
      </c>
      <c r="V33" s="67">
        <v>3143</v>
      </c>
      <c r="W33" s="67">
        <v>848</v>
      </c>
      <c r="X33" s="67">
        <v>1156</v>
      </c>
      <c r="Y33" s="67">
        <v>73</v>
      </c>
      <c r="Z33" s="67">
        <v>1066</v>
      </c>
      <c r="AA33" s="67">
        <v>590</v>
      </c>
      <c r="AB33" s="67">
        <v>476</v>
      </c>
    </row>
    <row r="34" spans="2:28" ht="15.75" customHeight="1">
      <c r="B34" s="12" t="s">
        <v>38</v>
      </c>
      <c r="C34" s="61">
        <f t="shared" si="0"/>
        <v>407</v>
      </c>
      <c r="D34" s="62">
        <f t="shared" si="1"/>
        <v>-35.294117647058826</v>
      </c>
      <c r="E34" s="63">
        <f t="shared" si="2"/>
        <v>213</v>
      </c>
      <c r="F34" s="62">
        <f t="shared" si="3"/>
        <v>-19.62264150943396</v>
      </c>
      <c r="G34" s="63">
        <f t="shared" si="4"/>
        <v>92</v>
      </c>
      <c r="H34" s="62">
        <f t="shared" si="5"/>
        <v>109.0909090909091</v>
      </c>
      <c r="I34" s="63">
        <f t="shared" si="6"/>
        <v>0</v>
      </c>
      <c r="J34" s="62" t="str">
        <f t="shared" si="7"/>
        <v>  -100.0</v>
      </c>
      <c r="K34" s="63">
        <f t="shared" si="8"/>
        <v>102</v>
      </c>
      <c r="L34" s="62">
        <f t="shared" si="9"/>
        <v>-66</v>
      </c>
      <c r="M34" s="63">
        <f t="shared" si="10"/>
        <v>0</v>
      </c>
      <c r="N34" s="62" t="str">
        <f t="shared" si="11"/>
        <v>  -100.0</v>
      </c>
      <c r="O34" s="63">
        <f t="shared" si="12"/>
        <v>102</v>
      </c>
      <c r="P34" s="64">
        <f t="shared" si="13"/>
        <v>-29.166666666666657</v>
      </c>
      <c r="S34" s="65" t="s">
        <v>142</v>
      </c>
      <c r="T34" s="65" t="s">
        <v>103</v>
      </c>
      <c r="U34" s="65" t="s">
        <v>122</v>
      </c>
      <c r="V34" s="67">
        <v>407</v>
      </c>
      <c r="W34" s="67">
        <v>213</v>
      </c>
      <c r="X34" s="67">
        <v>92</v>
      </c>
      <c r="Y34" s="67">
        <v>0</v>
      </c>
      <c r="Z34" s="67">
        <v>102</v>
      </c>
      <c r="AA34" s="67">
        <v>0</v>
      </c>
      <c r="AB34" s="67">
        <v>102</v>
      </c>
    </row>
    <row r="35" spans="2:28" ht="15.75" customHeight="1">
      <c r="B35" s="12" t="s">
        <v>39</v>
      </c>
      <c r="C35" s="61">
        <f t="shared" si="0"/>
        <v>305</v>
      </c>
      <c r="D35" s="62">
        <f t="shared" si="1"/>
        <v>-45.14388489208633</v>
      </c>
      <c r="E35" s="63">
        <f t="shared" si="2"/>
        <v>175</v>
      </c>
      <c r="F35" s="62">
        <f t="shared" si="3"/>
        <v>-49.712643678160916</v>
      </c>
      <c r="G35" s="63">
        <f t="shared" si="4"/>
        <v>102</v>
      </c>
      <c r="H35" s="62">
        <f t="shared" si="5"/>
        <v>-32.450331125827816</v>
      </c>
      <c r="I35" s="63">
        <f t="shared" si="6"/>
        <v>0</v>
      </c>
      <c r="J35" s="62" t="str">
        <f t="shared" si="7"/>
        <v>  -100.0</v>
      </c>
      <c r="K35" s="63">
        <f t="shared" si="8"/>
        <v>28</v>
      </c>
      <c r="L35" s="62">
        <f t="shared" si="9"/>
        <v>-50</v>
      </c>
      <c r="M35" s="63">
        <f t="shared" si="10"/>
        <v>0</v>
      </c>
      <c r="N35" s="62" t="str">
        <f t="shared" si="11"/>
        <v>0.0</v>
      </c>
      <c r="O35" s="63">
        <f t="shared" si="12"/>
        <v>28</v>
      </c>
      <c r="P35" s="64">
        <f t="shared" si="13"/>
        <v>-50</v>
      </c>
      <c r="S35" s="65" t="s">
        <v>142</v>
      </c>
      <c r="T35" s="65" t="s">
        <v>103</v>
      </c>
      <c r="U35" s="65" t="s">
        <v>123</v>
      </c>
      <c r="V35" s="67">
        <v>305</v>
      </c>
      <c r="W35" s="67">
        <v>175</v>
      </c>
      <c r="X35" s="67">
        <v>102</v>
      </c>
      <c r="Y35" s="67">
        <v>0</v>
      </c>
      <c r="Z35" s="67">
        <v>28</v>
      </c>
      <c r="AA35" s="67">
        <v>0</v>
      </c>
      <c r="AB35" s="67">
        <v>28</v>
      </c>
    </row>
    <row r="36" spans="2:28" ht="15.75" customHeight="1">
      <c r="B36" s="12" t="s">
        <v>40</v>
      </c>
      <c r="C36" s="61">
        <f t="shared" si="0"/>
        <v>225</v>
      </c>
      <c r="D36" s="62">
        <f t="shared" si="1"/>
        <v>-19.928825622775804</v>
      </c>
      <c r="E36" s="63">
        <f t="shared" si="2"/>
        <v>105</v>
      </c>
      <c r="F36" s="62">
        <f t="shared" si="3"/>
        <v>-40.34090909090909</v>
      </c>
      <c r="G36" s="63">
        <f t="shared" si="4"/>
        <v>114</v>
      </c>
      <c r="H36" s="62">
        <f t="shared" si="5"/>
        <v>17.525773195876297</v>
      </c>
      <c r="I36" s="63">
        <f t="shared" si="6"/>
        <v>2</v>
      </c>
      <c r="J36" s="62" t="str">
        <f t="shared" si="7"/>
        <v>     -   </v>
      </c>
      <c r="K36" s="63">
        <f t="shared" si="8"/>
        <v>4</v>
      </c>
      <c r="L36" s="62">
        <f t="shared" si="9"/>
        <v>-50</v>
      </c>
      <c r="M36" s="63">
        <f t="shared" si="10"/>
        <v>0</v>
      </c>
      <c r="N36" s="62" t="str">
        <f t="shared" si="11"/>
        <v>0.0</v>
      </c>
      <c r="O36" s="63">
        <f t="shared" si="12"/>
        <v>4</v>
      </c>
      <c r="P36" s="64">
        <f t="shared" si="13"/>
        <v>-50</v>
      </c>
      <c r="S36" s="65" t="s">
        <v>142</v>
      </c>
      <c r="T36" s="65" t="s">
        <v>103</v>
      </c>
      <c r="U36" s="65" t="s">
        <v>124</v>
      </c>
      <c r="V36" s="67">
        <v>225</v>
      </c>
      <c r="W36" s="67">
        <v>105</v>
      </c>
      <c r="X36" s="67">
        <v>114</v>
      </c>
      <c r="Y36" s="67">
        <v>2</v>
      </c>
      <c r="Z36" s="67">
        <v>4</v>
      </c>
      <c r="AA36" s="67">
        <v>0</v>
      </c>
      <c r="AB36" s="67">
        <v>4</v>
      </c>
    </row>
    <row r="37" spans="2:28" ht="15.75" customHeight="1">
      <c r="B37" s="12" t="s">
        <v>41</v>
      </c>
      <c r="C37" s="61">
        <f t="shared" si="0"/>
        <v>280</v>
      </c>
      <c r="D37" s="62">
        <f t="shared" si="1"/>
        <v>-40.67796610169492</v>
      </c>
      <c r="E37" s="63">
        <f t="shared" si="2"/>
        <v>131</v>
      </c>
      <c r="F37" s="62">
        <f t="shared" si="3"/>
        <v>-37.91469194312796</v>
      </c>
      <c r="G37" s="63">
        <f t="shared" si="4"/>
        <v>140</v>
      </c>
      <c r="H37" s="62">
        <f t="shared" si="5"/>
        <v>-40.67796610169492</v>
      </c>
      <c r="I37" s="63">
        <f t="shared" si="6"/>
        <v>1</v>
      </c>
      <c r="J37" s="62">
        <f t="shared" si="7"/>
        <v>-90</v>
      </c>
      <c r="K37" s="63">
        <f t="shared" si="8"/>
        <v>8</v>
      </c>
      <c r="L37" s="62">
        <f t="shared" si="9"/>
        <v>-46.666666666666664</v>
      </c>
      <c r="M37" s="63">
        <f t="shared" si="10"/>
        <v>0</v>
      </c>
      <c r="N37" s="62" t="str">
        <f t="shared" si="11"/>
        <v>0.0</v>
      </c>
      <c r="O37" s="63">
        <f t="shared" si="12"/>
        <v>8</v>
      </c>
      <c r="P37" s="64">
        <f t="shared" si="13"/>
        <v>-46.666666666666664</v>
      </c>
      <c r="S37" s="65" t="s">
        <v>142</v>
      </c>
      <c r="T37" s="65" t="s">
        <v>103</v>
      </c>
      <c r="U37" s="65" t="s">
        <v>125</v>
      </c>
      <c r="V37" s="67">
        <v>280</v>
      </c>
      <c r="W37" s="67">
        <v>131</v>
      </c>
      <c r="X37" s="67">
        <v>140</v>
      </c>
      <c r="Y37" s="67">
        <v>1</v>
      </c>
      <c r="Z37" s="67">
        <v>8</v>
      </c>
      <c r="AA37" s="67">
        <v>0</v>
      </c>
      <c r="AB37" s="67">
        <v>8</v>
      </c>
    </row>
    <row r="38" spans="2:28" ht="15.75" customHeight="1">
      <c r="B38" s="12" t="s">
        <v>42</v>
      </c>
      <c r="C38" s="61">
        <f t="shared" si="0"/>
        <v>983</v>
      </c>
      <c r="D38" s="62">
        <f t="shared" si="1"/>
        <v>-38.17610062893082</v>
      </c>
      <c r="E38" s="63">
        <f t="shared" si="2"/>
        <v>492</v>
      </c>
      <c r="F38" s="62">
        <f t="shared" si="3"/>
        <v>-38.42302878598248</v>
      </c>
      <c r="G38" s="63">
        <f t="shared" si="4"/>
        <v>376</v>
      </c>
      <c r="H38" s="62">
        <f t="shared" si="5"/>
        <v>-36.7003367003367</v>
      </c>
      <c r="I38" s="63">
        <f t="shared" si="6"/>
        <v>0</v>
      </c>
      <c r="J38" s="62" t="str">
        <f t="shared" si="7"/>
        <v>  -100.0</v>
      </c>
      <c r="K38" s="63">
        <f t="shared" si="8"/>
        <v>115</v>
      </c>
      <c r="L38" s="62">
        <f t="shared" si="9"/>
        <v>-35.75418994413407</v>
      </c>
      <c r="M38" s="63">
        <f t="shared" si="10"/>
        <v>23</v>
      </c>
      <c r="N38" s="62">
        <f t="shared" si="11"/>
        <v>-73.86363636363636</v>
      </c>
      <c r="O38" s="63">
        <f t="shared" si="12"/>
        <v>92</v>
      </c>
      <c r="P38" s="64">
        <f t="shared" si="13"/>
        <v>1.098901098901095</v>
      </c>
      <c r="S38" s="65" t="s">
        <v>142</v>
      </c>
      <c r="T38" s="65" t="s">
        <v>103</v>
      </c>
      <c r="U38" s="65" t="s">
        <v>126</v>
      </c>
      <c r="V38" s="67">
        <v>983</v>
      </c>
      <c r="W38" s="67">
        <v>492</v>
      </c>
      <c r="X38" s="67">
        <v>376</v>
      </c>
      <c r="Y38" s="67">
        <v>0</v>
      </c>
      <c r="Z38" s="67">
        <v>115</v>
      </c>
      <c r="AA38" s="67">
        <v>23</v>
      </c>
      <c r="AB38" s="67">
        <v>92</v>
      </c>
    </row>
    <row r="39" spans="2:28" ht="15.75" customHeight="1">
      <c r="B39" s="12" t="s">
        <v>43</v>
      </c>
      <c r="C39" s="61">
        <f t="shared" si="0"/>
        <v>1544</v>
      </c>
      <c r="D39" s="62">
        <f t="shared" si="1"/>
        <v>3.0707610146862407</v>
      </c>
      <c r="E39" s="63">
        <f t="shared" si="2"/>
        <v>485</v>
      </c>
      <c r="F39" s="62">
        <f t="shared" si="3"/>
        <v>-27.395209580838326</v>
      </c>
      <c r="G39" s="63">
        <f t="shared" si="4"/>
        <v>676</v>
      </c>
      <c r="H39" s="62">
        <f t="shared" si="5"/>
        <v>32.03125</v>
      </c>
      <c r="I39" s="63">
        <f t="shared" si="6"/>
        <v>38</v>
      </c>
      <c r="J39" s="62">
        <f t="shared" si="7"/>
        <v>3700</v>
      </c>
      <c r="K39" s="63">
        <f t="shared" si="8"/>
        <v>345</v>
      </c>
      <c r="L39" s="62">
        <f t="shared" si="9"/>
        <v>8.832807570977906</v>
      </c>
      <c r="M39" s="63">
        <f t="shared" si="10"/>
        <v>116</v>
      </c>
      <c r="N39" s="62">
        <f t="shared" si="11"/>
        <v>23.40425531914893</v>
      </c>
      <c r="O39" s="63">
        <f t="shared" si="12"/>
        <v>229</v>
      </c>
      <c r="P39" s="64">
        <f t="shared" si="13"/>
        <v>2.6905829596412616</v>
      </c>
      <c r="S39" s="65" t="s">
        <v>142</v>
      </c>
      <c r="T39" s="65" t="s">
        <v>103</v>
      </c>
      <c r="U39" s="65" t="s">
        <v>127</v>
      </c>
      <c r="V39" s="67">
        <v>1544</v>
      </c>
      <c r="W39" s="67">
        <v>485</v>
      </c>
      <c r="X39" s="67">
        <v>676</v>
      </c>
      <c r="Y39" s="67">
        <v>38</v>
      </c>
      <c r="Z39" s="67">
        <v>345</v>
      </c>
      <c r="AA39" s="67">
        <v>116</v>
      </c>
      <c r="AB39" s="67">
        <v>229</v>
      </c>
    </row>
    <row r="40" spans="2:28" ht="15.75" customHeight="1">
      <c r="B40" s="12" t="s">
        <v>44</v>
      </c>
      <c r="C40" s="61">
        <f t="shared" si="0"/>
        <v>763</v>
      </c>
      <c r="D40" s="62">
        <f t="shared" si="1"/>
        <v>3.2476319350473517</v>
      </c>
      <c r="E40" s="63">
        <f t="shared" si="2"/>
        <v>262</v>
      </c>
      <c r="F40" s="62">
        <f t="shared" si="3"/>
        <v>-33.67088607594937</v>
      </c>
      <c r="G40" s="63">
        <f t="shared" si="4"/>
        <v>265</v>
      </c>
      <c r="H40" s="62">
        <f t="shared" si="5"/>
        <v>-1.119402985074629</v>
      </c>
      <c r="I40" s="63">
        <f t="shared" si="6"/>
        <v>1</v>
      </c>
      <c r="J40" s="62">
        <f t="shared" si="7"/>
        <v>-66.66666666666667</v>
      </c>
      <c r="K40" s="63">
        <f t="shared" si="8"/>
        <v>235</v>
      </c>
      <c r="L40" s="62">
        <f t="shared" si="9"/>
        <v>221.91780821917808</v>
      </c>
      <c r="M40" s="63">
        <f t="shared" si="10"/>
        <v>202</v>
      </c>
      <c r="N40" s="62">
        <f t="shared" si="11"/>
        <v>461.1111111111111</v>
      </c>
      <c r="O40" s="63">
        <f t="shared" si="12"/>
        <v>33</v>
      </c>
      <c r="P40" s="64">
        <f t="shared" si="13"/>
        <v>-10.810810810810807</v>
      </c>
      <c r="S40" s="65" t="s">
        <v>142</v>
      </c>
      <c r="T40" s="65" t="s">
        <v>103</v>
      </c>
      <c r="U40" s="65" t="s">
        <v>128</v>
      </c>
      <c r="V40" s="67">
        <v>763</v>
      </c>
      <c r="W40" s="67">
        <v>262</v>
      </c>
      <c r="X40" s="67">
        <v>265</v>
      </c>
      <c r="Y40" s="67">
        <v>1</v>
      </c>
      <c r="Z40" s="67">
        <v>235</v>
      </c>
      <c r="AA40" s="67">
        <v>202</v>
      </c>
      <c r="AB40" s="67">
        <v>33</v>
      </c>
    </row>
    <row r="41" spans="2:28" ht="15.75" customHeight="1">
      <c r="B41" s="12" t="s">
        <v>45</v>
      </c>
      <c r="C41" s="61">
        <f t="shared" si="0"/>
        <v>390</v>
      </c>
      <c r="D41" s="62">
        <f t="shared" si="1"/>
        <v>-45.301542776998595</v>
      </c>
      <c r="E41" s="63">
        <f t="shared" si="2"/>
        <v>198</v>
      </c>
      <c r="F41" s="62">
        <f t="shared" si="3"/>
        <v>-32.88135593220339</v>
      </c>
      <c r="G41" s="63">
        <f t="shared" si="4"/>
        <v>175</v>
      </c>
      <c r="H41" s="62">
        <f t="shared" si="5"/>
        <v>-51.25348189415042</v>
      </c>
      <c r="I41" s="63">
        <f t="shared" si="6"/>
        <v>2</v>
      </c>
      <c r="J41" s="62">
        <f t="shared" si="7"/>
        <v>-66.66666666666667</v>
      </c>
      <c r="K41" s="63">
        <f t="shared" si="8"/>
        <v>15</v>
      </c>
      <c r="L41" s="62">
        <f t="shared" si="9"/>
        <v>-71.69811320754717</v>
      </c>
      <c r="M41" s="63">
        <f t="shared" si="10"/>
        <v>0</v>
      </c>
      <c r="N41" s="62" t="str">
        <f t="shared" si="11"/>
        <v>  -100.0</v>
      </c>
      <c r="O41" s="63">
        <f t="shared" si="12"/>
        <v>15</v>
      </c>
      <c r="P41" s="64">
        <f t="shared" si="13"/>
        <v>66.66666666666669</v>
      </c>
      <c r="S41" s="65" t="s">
        <v>142</v>
      </c>
      <c r="T41" s="65" t="s">
        <v>103</v>
      </c>
      <c r="U41" s="65" t="s">
        <v>129</v>
      </c>
      <c r="V41" s="67">
        <v>390</v>
      </c>
      <c r="W41" s="67">
        <v>198</v>
      </c>
      <c r="X41" s="67">
        <v>175</v>
      </c>
      <c r="Y41" s="67">
        <v>2</v>
      </c>
      <c r="Z41" s="67">
        <v>15</v>
      </c>
      <c r="AA41" s="67">
        <v>0</v>
      </c>
      <c r="AB41" s="67">
        <v>15</v>
      </c>
    </row>
    <row r="42" spans="2:28" ht="15.75" customHeight="1">
      <c r="B42" s="12" t="s">
        <v>46</v>
      </c>
      <c r="C42" s="61">
        <f t="shared" si="0"/>
        <v>600</v>
      </c>
      <c r="D42" s="62">
        <f t="shared" si="1"/>
        <v>10.091743119266056</v>
      </c>
      <c r="E42" s="63">
        <f t="shared" si="2"/>
        <v>269</v>
      </c>
      <c r="F42" s="62">
        <f t="shared" si="3"/>
        <v>-26.098901098901095</v>
      </c>
      <c r="G42" s="63">
        <f t="shared" si="4"/>
        <v>292</v>
      </c>
      <c r="H42" s="62">
        <f t="shared" si="5"/>
        <v>89.6103896103896</v>
      </c>
      <c r="I42" s="63">
        <f t="shared" si="6"/>
        <v>20</v>
      </c>
      <c r="J42" s="62">
        <f t="shared" si="7"/>
        <v>1900</v>
      </c>
      <c r="K42" s="63">
        <f t="shared" si="8"/>
        <v>19</v>
      </c>
      <c r="L42" s="62">
        <f t="shared" si="9"/>
        <v>-26.923076923076934</v>
      </c>
      <c r="M42" s="63">
        <f t="shared" si="10"/>
        <v>0</v>
      </c>
      <c r="N42" s="62" t="str">
        <f t="shared" si="11"/>
        <v>0.0</v>
      </c>
      <c r="O42" s="63">
        <f t="shared" si="12"/>
        <v>19</v>
      </c>
      <c r="P42" s="64">
        <f t="shared" si="13"/>
        <v>-26.923076923076934</v>
      </c>
      <c r="S42" s="65" t="s">
        <v>142</v>
      </c>
      <c r="T42" s="65" t="s">
        <v>103</v>
      </c>
      <c r="U42" s="65" t="s">
        <v>130</v>
      </c>
      <c r="V42" s="67">
        <v>600</v>
      </c>
      <c r="W42" s="67">
        <v>269</v>
      </c>
      <c r="X42" s="67">
        <v>292</v>
      </c>
      <c r="Y42" s="67">
        <v>20</v>
      </c>
      <c r="Z42" s="67">
        <v>19</v>
      </c>
      <c r="AA42" s="67">
        <v>0</v>
      </c>
      <c r="AB42" s="67">
        <v>19</v>
      </c>
    </row>
    <row r="43" spans="2:28" ht="15.75" customHeight="1">
      <c r="B43" s="12" t="s">
        <v>47</v>
      </c>
      <c r="C43" s="61">
        <f t="shared" si="0"/>
        <v>554</v>
      </c>
      <c r="D43" s="62">
        <f t="shared" si="1"/>
        <v>-24.72826086956522</v>
      </c>
      <c r="E43" s="63">
        <f t="shared" si="2"/>
        <v>288</v>
      </c>
      <c r="F43" s="62">
        <f t="shared" si="3"/>
        <v>-39.112050739957716</v>
      </c>
      <c r="G43" s="63">
        <f t="shared" si="4"/>
        <v>181</v>
      </c>
      <c r="H43" s="62">
        <f t="shared" si="5"/>
        <v>-15.023474178403745</v>
      </c>
      <c r="I43" s="63">
        <f t="shared" si="6"/>
        <v>2</v>
      </c>
      <c r="J43" s="62" t="str">
        <f t="shared" si="7"/>
        <v>     -   </v>
      </c>
      <c r="K43" s="63">
        <f t="shared" si="8"/>
        <v>83</v>
      </c>
      <c r="L43" s="62">
        <f t="shared" si="9"/>
        <v>66</v>
      </c>
      <c r="M43" s="63">
        <f t="shared" si="10"/>
        <v>45</v>
      </c>
      <c r="N43" s="62" t="str">
        <f t="shared" si="11"/>
        <v>     -   </v>
      </c>
      <c r="O43" s="63">
        <f t="shared" si="12"/>
        <v>34</v>
      </c>
      <c r="P43" s="64">
        <f t="shared" si="13"/>
        <v>-32</v>
      </c>
      <c r="S43" s="65" t="s">
        <v>142</v>
      </c>
      <c r="T43" s="65" t="s">
        <v>103</v>
      </c>
      <c r="U43" s="65" t="s">
        <v>131</v>
      </c>
      <c r="V43" s="67">
        <v>554</v>
      </c>
      <c r="W43" s="67">
        <v>288</v>
      </c>
      <c r="X43" s="67">
        <v>181</v>
      </c>
      <c r="Y43" s="67">
        <v>2</v>
      </c>
      <c r="Z43" s="67">
        <v>83</v>
      </c>
      <c r="AA43" s="67">
        <v>45</v>
      </c>
      <c r="AB43" s="67">
        <v>34</v>
      </c>
    </row>
    <row r="44" spans="2:28" ht="15.75" customHeight="1">
      <c r="B44" s="12" t="s">
        <v>48</v>
      </c>
      <c r="C44" s="61">
        <f t="shared" si="0"/>
        <v>251</v>
      </c>
      <c r="D44" s="62">
        <f t="shared" si="1"/>
        <v>-58.23627287853577</v>
      </c>
      <c r="E44" s="63">
        <f t="shared" si="2"/>
        <v>124</v>
      </c>
      <c r="F44" s="62">
        <f t="shared" si="3"/>
        <v>-40.95238095238095</v>
      </c>
      <c r="G44" s="63">
        <f t="shared" si="4"/>
        <v>97</v>
      </c>
      <c r="H44" s="62">
        <f t="shared" si="5"/>
        <v>-62.4031007751938</v>
      </c>
      <c r="I44" s="63">
        <f t="shared" si="6"/>
        <v>2</v>
      </c>
      <c r="J44" s="62">
        <f t="shared" si="7"/>
        <v>-81.81818181818181</v>
      </c>
      <c r="K44" s="63">
        <f t="shared" si="8"/>
        <v>28</v>
      </c>
      <c r="L44" s="62">
        <f t="shared" si="9"/>
        <v>-77.04918032786885</v>
      </c>
      <c r="M44" s="63">
        <f t="shared" si="10"/>
        <v>0</v>
      </c>
      <c r="N44" s="62" t="str">
        <f t="shared" si="11"/>
        <v>  -100.0</v>
      </c>
      <c r="O44" s="63">
        <f t="shared" si="12"/>
        <v>28</v>
      </c>
      <c r="P44" s="64">
        <f t="shared" si="13"/>
        <v>86.66666666666666</v>
      </c>
      <c r="S44" s="65" t="s">
        <v>142</v>
      </c>
      <c r="T44" s="65" t="s">
        <v>103</v>
      </c>
      <c r="U44" s="65" t="s">
        <v>132</v>
      </c>
      <c r="V44" s="67">
        <v>251</v>
      </c>
      <c r="W44" s="67">
        <v>124</v>
      </c>
      <c r="X44" s="67">
        <v>97</v>
      </c>
      <c r="Y44" s="67">
        <v>2</v>
      </c>
      <c r="Z44" s="67">
        <v>28</v>
      </c>
      <c r="AA44" s="67">
        <v>0</v>
      </c>
      <c r="AB44" s="67">
        <v>28</v>
      </c>
    </row>
    <row r="45" spans="2:28" ht="15.75" customHeight="1">
      <c r="B45" s="12" t="s">
        <v>49</v>
      </c>
      <c r="C45" s="61">
        <f t="shared" si="0"/>
        <v>3225</v>
      </c>
      <c r="D45" s="62">
        <f t="shared" si="1"/>
        <v>-8.795248868778287</v>
      </c>
      <c r="E45" s="63">
        <f t="shared" si="2"/>
        <v>858</v>
      </c>
      <c r="F45" s="62">
        <f t="shared" si="3"/>
        <v>-18.051575931232094</v>
      </c>
      <c r="G45" s="63">
        <f t="shared" si="4"/>
        <v>1906</v>
      </c>
      <c r="H45" s="62">
        <f t="shared" si="5"/>
        <v>15.51515151515153</v>
      </c>
      <c r="I45" s="63">
        <f t="shared" si="6"/>
        <v>2</v>
      </c>
      <c r="J45" s="62">
        <f t="shared" si="7"/>
        <v>-92</v>
      </c>
      <c r="K45" s="63">
        <f t="shared" si="8"/>
        <v>459</v>
      </c>
      <c r="L45" s="62">
        <f t="shared" si="9"/>
        <v>-43.611793611793615</v>
      </c>
      <c r="M45" s="63">
        <f t="shared" si="10"/>
        <v>138</v>
      </c>
      <c r="N45" s="62">
        <f t="shared" si="11"/>
        <v>-65.5860349127182</v>
      </c>
      <c r="O45" s="63">
        <f t="shared" si="12"/>
        <v>293</v>
      </c>
      <c r="P45" s="64">
        <f t="shared" si="13"/>
        <v>-19.505494505494497</v>
      </c>
      <c r="S45" s="65" t="s">
        <v>142</v>
      </c>
      <c r="T45" s="65" t="s">
        <v>103</v>
      </c>
      <c r="U45" s="65" t="s">
        <v>133</v>
      </c>
      <c r="V45" s="67">
        <v>3225</v>
      </c>
      <c r="W45" s="67">
        <v>858</v>
      </c>
      <c r="X45" s="67">
        <v>1906</v>
      </c>
      <c r="Y45" s="67">
        <v>2</v>
      </c>
      <c r="Z45" s="67">
        <v>459</v>
      </c>
      <c r="AA45" s="67">
        <v>138</v>
      </c>
      <c r="AB45" s="67">
        <v>293</v>
      </c>
    </row>
    <row r="46" spans="2:28" ht="15.75" customHeight="1">
      <c r="B46" s="12" t="s">
        <v>50</v>
      </c>
      <c r="C46" s="61">
        <f t="shared" si="0"/>
        <v>398</v>
      </c>
      <c r="D46" s="62">
        <f t="shared" si="1"/>
        <v>-6.132075471698116</v>
      </c>
      <c r="E46" s="63">
        <f t="shared" si="2"/>
        <v>194</v>
      </c>
      <c r="F46" s="62">
        <f t="shared" si="3"/>
        <v>-14.912280701754383</v>
      </c>
      <c r="G46" s="63">
        <f t="shared" si="4"/>
        <v>191</v>
      </c>
      <c r="H46" s="62">
        <f t="shared" si="5"/>
        <v>9.142857142857139</v>
      </c>
      <c r="I46" s="63">
        <f t="shared" si="6"/>
        <v>1</v>
      </c>
      <c r="J46" s="62">
        <f t="shared" si="7"/>
        <v>0</v>
      </c>
      <c r="K46" s="63">
        <f t="shared" si="8"/>
        <v>12</v>
      </c>
      <c r="L46" s="62">
        <f t="shared" si="9"/>
        <v>-40</v>
      </c>
      <c r="M46" s="63">
        <f t="shared" si="10"/>
        <v>0</v>
      </c>
      <c r="N46" s="62" t="str">
        <f t="shared" si="11"/>
        <v>0.0</v>
      </c>
      <c r="O46" s="63">
        <f t="shared" si="12"/>
        <v>12</v>
      </c>
      <c r="P46" s="64">
        <f t="shared" si="13"/>
        <v>-40</v>
      </c>
      <c r="S46" s="65" t="s">
        <v>142</v>
      </c>
      <c r="T46" s="65" t="s">
        <v>103</v>
      </c>
      <c r="U46" s="65" t="s">
        <v>134</v>
      </c>
      <c r="V46" s="67">
        <v>398</v>
      </c>
      <c r="W46" s="67">
        <v>194</v>
      </c>
      <c r="X46" s="67">
        <v>191</v>
      </c>
      <c r="Y46" s="67">
        <v>1</v>
      </c>
      <c r="Z46" s="67">
        <v>12</v>
      </c>
      <c r="AA46" s="67">
        <v>0</v>
      </c>
      <c r="AB46" s="67">
        <v>12</v>
      </c>
    </row>
    <row r="47" spans="2:28" ht="15.75" customHeight="1">
      <c r="B47" s="12" t="s">
        <v>51</v>
      </c>
      <c r="C47" s="61">
        <f t="shared" si="0"/>
        <v>358</v>
      </c>
      <c r="D47" s="62">
        <f t="shared" si="1"/>
        <v>-25.87991718426501</v>
      </c>
      <c r="E47" s="63">
        <f t="shared" si="2"/>
        <v>193</v>
      </c>
      <c r="F47" s="62">
        <f t="shared" si="3"/>
        <v>-35.01683501683502</v>
      </c>
      <c r="G47" s="63">
        <f t="shared" si="4"/>
        <v>113</v>
      </c>
      <c r="H47" s="62">
        <f t="shared" si="5"/>
        <v>-32.33532934131736</v>
      </c>
      <c r="I47" s="63">
        <f t="shared" si="6"/>
        <v>38</v>
      </c>
      <c r="J47" s="62">
        <f t="shared" si="7"/>
        <v>3700</v>
      </c>
      <c r="K47" s="63">
        <f t="shared" si="8"/>
        <v>14</v>
      </c>
      <c r="L47" s="62">
        <f t="shared" si="9"/>
        <v>-22.222222222222214</v>
      </c>
      <c r="M47" s="63">
        <f t="shared" si="10"/>
        <v>0</v>
      </c>
      <c r="N47" s="62" t="str">
        <f t="shared" si="11"/>
        <v>0.0</v>
      </c>
      <c r="O47" s="63">
        <f t="shared" si="12"/>
        <v>14</v>
      </c>
      <c r="P47" s="64">
        <f t="shared" si="13"/>
        <v>-22.222222222222214</v>
      </c>
      <c r="S47" s="65" t="s">
        <v>142</v>
      </c>
      <c r="T47" s="65" t="s">
        <v>103</v>
      </c>
      <c r="U47" s="65" t="s">
        <v>135</v>
      </c>
      <c r="V47" s="67">
        <v>358</v>
      </c>
      <c r="W47" s="67">
        <v>193</v>
      </c>
      <c r="X47" s="67">
        <v>113</v>
      </c>
      <c r="Y47" s="67">
        <v>38</v>
      </c>
      <c r="Z47" s="67">
        <v>14</v>
      </c>
      <c r="AA47" s="67">
        <v>0</v>
      </c>
      <c r="AB47" s="67">
        <v>14</v>
      </c>
    </row>
    <row r="48" spans="2:28" ht="15.75" customHeight="1">
      <c r="B48" s="12" t="s">
        <v>52</v>
      </c>
      <c r="C48" s="61">
        <f t="shared" si="0"/>
        <v>944</v>
      </c>
      <c r="D48" s="62">
        <f t="shared" si="1"/>
        <v>-12.267657992565049</v>
      </c>
      <c r="E48" s="63">
        <f t="shared" si="2"/>
        <v>410</v>
      </c>
      <c r="F48" s="62">
        <f t="shared" si="3"/>
        <v>-12.20556745182013</v>
      </c>
      <c r="G48" s="63">
        <f t="shared" si="4"/>
        <v>449</v>
      </c>
      <c r="H48" s="62">
        <f t="shared" si="5"/>
        <v>-15.759849906191363</v>
      </c>
      <c r="I48" s="63">
        <f t="shared" si="6"/>
        <v>4</v>
      </c>
      <c r="J48" s="62">
        <f t="shared" si="7"/>
        <v>0</v>
      </c>
      <c r="K48" s="63">
        <f t="shared" si="8"/>
        <v>81</v>
      </c>
      <c r="L48" s="62">
        <f t="shared" si="9"/>
        <v>12.5</v>
      </c>
      <c r="M48" s="63">
        <f t="shared" si="10"/>
        <v>0</v>
      </c>
      <c r="N48" s="62" t="str">
        <f t="shared" si="11"/>
        <v>0.0</v>
      </c>
      <c r="O48" s="63">
        <f t="shared" si="12"/>
        <v>81</v>
      </c>
      <c r="P48" s="64">
        <f t="shared" si="13"/>
        <v>12.5</v>
      </c>
      <c r="S48" s="65" t="s">
        <v>142</v>
      </c>
      <c r="T48" s="65" t="s">
        <v>103</v>
      </c>
      <c r="U48" s="65" t="s">
        <v>136</v>
      </c>
      <c r="V48" s="67">
        <v>944</v>
      </c>
      <c r="W48" s="67">
        <v>410</v>
      </c>
      <c r="X48" s="67">
        <v>449</v>
      </c>
      <c r="Y48" s="67">
        <v>4</v>
      </c>
      <c r="Z48" s="67">
        <v>81</v>
      </c>
      <c r="AA48" s="67">
        <v>0</v>
      </c>
      <c r="AB48" s="67">
        <v>81</v>
      </c>
    </row>
    <row r="49" spans="2:28" ht="15.75" customHeight="1">
      <c r="B49" s="12" t="s">
        <v>53</v>
      </c>
      <c r="C49" s="61">
        <f t="shared" si="0"/>
        <v>543</v>
      </c>
      <c r="D49" s="62">
        <f t="shared" si="1"/>
        <v>-13.80952380952381</v>
      </c>
      <c r="E49" s="63">
        <f t="shared" si="2"/>
        <v>237</v>
      </c>
      <c r="F49" s="62">
        <f t="shared" si="3"/>
        <v>-15.053763440860209</v>
      </c>
      <c r="G49" s="63">
        <f t="shared" si="4"/>
        <v>272</v>
      </c>
      <c r="H49" s="62">
        <f t="shared" si="5"/>
        <v>3.81679389312977</v>
      </c>
      <c r="I49" s="63">
        <f t="shared" si="6"/>
        <v>1</v>
      </c>
      <c r="J49" s="62">
        <f t="shared" si="7"/>
        <v>0</v>
      </c>
      <c r="K49" s="63">
        <f t="shared" si="8"/>
        <v>33</v>
      </c>
      <c r="L49" s="62">
        <f t="shared" si="9"/>
        <v>-62.5</v>
      </c>
      <c r="M49" s="63">
        <f t="shared" si="10"/>
        <v>0</v>
      </c>
      <c r="N49" s="62" t="str">
        <f t="shared" si="11"/>
        <v>  -100.0</v>
      </c>
      <c r="O49" s="63">
        <f t="shared" si="12"/>
        <v>33</v>
      </c>
      <c r="P49" s="64">
        <f t="shared" si="13"/>
        <v>3.125</v>
      </c>
      <c r="S49" s="65" t="s">
        <v>142</v>
      </c>
      <c r="T49" s="65" t="s">
        <v>103</v>
      </c>
      <c r="U49" s="65" t="s">
        <v>137</v>
      </c>
      <c r="V49" s="67">
        <v>543</v>
      </c>
      <c r="W49" s="67">
        <v>237</v>
      </c>
      <c r="X49" s="67">
        <v>272</v>
      </c>
      <c r="Y49" s="67">
        <v>1</v>
      </c>
      <c r="Z49" s="67">
        <v>33</v>
      </c>
      <c r="AA49" s="67">
        <v>0</v>
      </c>
      <c r="AB49" s="67">
        <v>33</v>
      </c>
    </row>
    <row r="50" spans="2:28" ht="15.75" customHeight="1">
      <c r="B50" s="12" t="s">
        <v>54</v>
      </c>
      <c r="C50" s="61">
        <f t="shared" si="0"/>
        <v>547</v>
      </c>
      <c r="D50" s="62">
        <f t="shared" si="1"/>
        <v>-36.32130384167637</v>
      </c>
      <c r="E50" s="63">
        <f t="shared" si="2"/>
        <v>242</v>
      </c>
      <c r="F50" s="62">
        <f t="shared" si="3"/>
        <v>-30.259365994236305</v>
      </c>
      <c r="G50" s="63">
        <f t="shared" si="4"/>
        <v>271</v>
      </c>
      <c r="H50" s="62">
        <f t="shared" si="5"/>
        <v>-19.345238095238088</v>
      </c>
      <c r="I50" s="63">
        <f t="shared" si="6"/>
        <v>0</v>
      </c>
      <c r="J50" s="62" t="str">
        <f t="shared" si="7"/>
        <v>  -100.0</v>
      </c>
      <c r="K50" s="63">
        <f t="shared" si="8"/>
        <v>34</v>
      </c>
      <c r="L50" s="62">
        <f t="shared" si="9"/>
        <v>-80.45977011494253</v>
      </c>
      <c r="M50" s="63">
        <f t="shared" si="10"/>
        <v>0</v>
      </c>
      <c r="N50" s="62" t="str">
        <f t="shared" si="11"/>
        <v>  -100.0</v>
      </c>
      <c r="O50" s="63">
        <f t="shared" si="12"/>
        <v>34</v>
      </c>
      <c r="P50" s="64">
        <f t="shared" si="13"/>
        <v>-45.16129032258065</v>
      </c>
      <c r="S50" s="65" t="s">
        <v>142</v>
      </c>
      <c r="T50" s="65" t="s">
        <v>103</v>
      </c>
      <c r="U50" s="65" t="s">
        <v>138</v>
      </c>
      <c r="V50" s="67">
        <v>547</v>
      </c>
      <c r="W50" s="67">
        <v>242</v>
      </c>
      <c r="X50" s="67">
        <v>271</v>
      </c>
      <c r="Y50" s="67">
        <v>0</v>
      </c>
      <c r="Z50" s="67">
        <v>34</v>
      </c>
      <c r="AA50" s="67">
        <v>0</v>
      </c>
      <c r="AB50" s="67">
        <v>34</v>
      </c>
    </row>
    <row r="51" spans="2:28" ht="15.75" customHeight="1">
      <c r="B51" s="12" t="s">
        <v>55</v>
      </c>
      <c r="C51" s="61">
        <f t="shared" si="0"/>
        <v>915</v>
      </c>
      <c r="D51" s="62">
        <f t="shared" si="1"/>
        <v>-11.849710982658962</v>
      </c>
      <c r="E51" s="63">
        <f t="shared" si="2"/>
        <v>392</v>
      </c>
      <c r="F51" s="62">
        <f t="shared" si="3"/>
        <v>-17.64705882352942</v>
      </c>
      <c r="G51" s="63">
        <f t="shared" si="4"/>
        <v>414</v>
      </c>
      <c r="H51" s="62">
        <f t="shared" si="5"/>
        <v>-1.4285714285714164</v>
      </c>
      <c r="I51" s="63">
        <f t="shared" si="6"/>
        <v>19</v>
      </c>
      <c r="J51" s="62">
        <f t="shared" si="7"/>
        <v>533.3333333333333</v>
      </c>
      <c r="K51" s="63">
        <f t="shared" si="8"/>
        <v>90</v>
      </c>
      <c r="L51" s="62">
        <f t="shared" si="9"/>
        <v>-35.25179856115108</v>
      </c>
      <c r="M51" s="63">
        <f t="shared" si="10"/>
        <v>28</v>
      </c>
      <c r="N51" s="62">
        <f t="shared" si="11"/>
        <v>-68.88888888888889</v>
      </c>
      <c r="O51" s="63">
        <f t="shared" si="12"/>
        <v>62</v>
      </c>
      <c r="P51" s="64">
        <f t="shared" si="13"/>
        <v>26.530612244897966</v>
      </c>
      <c r="S51" s="65" t="s">
        <v>142</v>
      </c>
      <c r="T51" s="65" t="s">
        <v>103</v>
      </c>
      <c r="U51" s="65" t="s">
        <v>139</v>
      </c>
      <c r="V51" s="67">
        <v>915</v>
      </c>
      <c r="W51" s="67">
        <v>392</v>
      </c>
      <c r="X51" s="67">
        <v>414</v>
      </c>
      <c r="Y51" s="67">
        <v>19</v>
      </c>
      <c r="Z51" s="67">
        <v>90</v>
      </c>
      <c r="AA51" s="67">
        <v>28</v>
      </c>
      <c r="AB51" s="67">
        <v>62</v>
      </c>
    </row>
    <row r="52" spans="2:28" ht="15.75" customHeight="1" thickBot="1">
      <c r="B52" s="12" t="s">
        <v>56</v>
      </c>
      <c r="C52" s="68">
        <f t="shared" si="0"/>
        <v>1018</v>
      </c>
      <c r="D52" s="69">
        <f t="shared" si="1"/>
        <v>-35.56962025316456</v>
      </c>
      <c r="E52" s="70">
        <f t="shared" si="2"/>
        <v>254</v>
      </c>
      <c r="F52" s="69">
        <f t="shared" si="3"/>
        <v>-38.3495145631068</v>
      </c>
      <c r="G52" s="70">
        <f t="shared" si="4"/>
        <v>672</v>
      </c>
      <c r="H52" s="69">
        <f t="shared" si="5"/>
        <v>-35.693779904306226</v>
      </c>
      <c r="I52" s="70">
        <f t="shared" si="6"/>
        <v>3</v>
      </c>
      <c r="J52" s="69">
        <f t="shared" si="7"/>
        <v>-25</v>
      </c>
      <c r="K52" s="70">
        <f t="shared" si="8"/>
        <v>89</v>
      </c>
      <c r="L52" s="69">
        <f t="shared" si="9"/>
        <v>-25.21008403361344</v>
      </c>
      <c r="M52" s="70">
        <f t="shared" si="10"/>
        <v>74</v>
      </c>
      <c r="N52" s="69">
        <f t="shared" si="11"/>
        <v>-25.252525252525245</v>
      </c>
      <c r="O52" s="70">
        <f t="shared" si="12"/>
        <v>15</v>
      </c>
      <c r="P52" s="71">
        <f t="shared" si="13"/>
        <v>-6.25</v>
      </c>
      <c r="S52" s="65" t="s">
        <v>142</v>
      </c>
      <c r="T52" s="65" t="s">
        <v>103</v>
      </c>
      <c r="U52" s="65" t="s">
        <v>140</v>
      </c>
      <c r="V52" s="67">
        <v>1018</v>
      </c>
      <c r="W52" s="67">
        <v>254</v>
      </c>
      <c r="X52" s="67">
        <v>672</v>
      </c>
      <c r="Y52" s="67">
        <v>3</v>
      </c>
      <c r="Z52" s="67">
        <v>89</v>
      </c>
      <c r="AA52" s="67">
        <v>74</v>
      </c>
      <c r="AB52" s="67">
        <v>15</v>
      </c>
    </row>
    <row r="53" spans="2:28" ht="15.75" customHeight="1" thickBot="1" thickTop="1">
      <c r="B53" s="13" t="s">
        <v>57</v>
      </c>
      <c r="C53" s="72">
        <f>SUM($V6:$V52)</f>
        <v>79171</v>
      </c>
      <c r="D53" s="73">
        <f>SUM(V6:V52)/SUM(V53:V99)*100-100</f>
        <v>-12.252565779265396</v>
      </c>
      <c r="E53" s="74">
        <f>SUM($W6:$W52)</f>
        <v>24245</v>
      </c>
      <c r="F53" s="73">
        <f>SUM($W6:$W52)/SUM($W53:$W99)*100-100</f>
        <v>-28.621897724261785</v>
      </c>
      <c r="G53" s="74">
        <f>SUM($X6:$X52)</f>
        <v>33628</v>
      </c>
      <c r="H53" s="73">
        <f>SUM($X6:X52)/SUM($X53:$X99)*100-100</f>
        <v>-4.08169086397217</v>
      </c>
      <c r="I53" s="74">
        <f>SUM($Y6:$Y52)</f>
        <v>478</v>
      </c>
      <c r="J53" s="73">
        <f>SUM($Y6:$Y52)/SUM($Y53:$Y99)*100-100</f>
        <v>-31.51862464183381</v>
      </c>
      <c r="K53" s="74">
        <f>SUM($Z6:$Z52)</f>
        <v>20820</v>
      </c>
      <c r="L53" s="73">
        <f>SUM($Z6:$Z52)/SUM($Z53:$Z99)*100-100</f>
        <v>1.551068188469415</v>
      </c>
      <c r="M53" s="74">
        <f>SUM($AA6:$AA52)</f>
        <v>10495</v>
      </c>
      <c r="N53" s="73">
        <f>SUM($AA6:$AA52)/SUM($AA53:$AA99)*100-100</f>
        <v>23.339992948642617</v>
      </c>
      <c r="O53" s="74">
        <f>SUM($AB6:$AB52)</f>
        <v>10146</v>
      </c>
      <c r="P53" s="75">
        <f>SUM($AB6:$AB52)/SUM($AB53:$AB99)*100-100</f>
        <v>-13.768485466598676</v>
      </c>
      <c r="R53" s="1" t="s">
        <v>141</v>
      </c>
      <c r="S53" s="65" t="s">
        <v>143</v>
      </c>
      <c r="T53" s="65" t="s">
        <v>103</v>
      </c>
      <c r="U53" s="65" t="s">
        <v>95</v>
      </c>
      <c r="V53" s="67">
        <v>3612</v>
      </c>
      <c r="W53" s="67">
        <v>1368</v>
      </c>
      <c r="X53" s="67">
        <v>1784</v>
      </c>
      <c r="Y53" s="67">
        <v>35</v>
      </c>
      <c r="Z53" s="67">
        <v>425</v>
      </c>
      <c r="AA53" s="67">
        <v>257</v>
      </c>
      <c r="AB53" s="67">
        <v>160</v>
      </c>
    </row>
    <row r="54" spans="2:28" ht="15.75" customHeight="1">
      <c r="B54" s="14" t="s">
        <v>10</v>
      </c>
      <c r="C54" s="63">
        <f>$V6</f>
        <v>3419</v>
      </c>
      <c r="D54" s="62">
        <f>$V6/$V53*100-100</f>
        <v>-5.343300110741964</v>
      </c>
      <c r="E54" s="63">
        <f>$W6</f>
        <v>1012</v>
      </c>
      <c r="F54" s="62">
        <f>$W6/$W53*100-100</f>
        <v>-26.023391812865498</v>
      </c>
      <c r="G54" s="63">
        <f>$X6</f>
        <v>1881</v>
      </c>
      <c r="H54" s="62">
        <f>$X6/$X53*100-100</f>
        <v>5.437219730941706</v>
      </c>
      <c r="I54" s="63">
        <f>$Y6</f>
        <v>8</v>
      </c>
      <c r="J54" s="62">
        <f>$Y6/$Y53*100-100</f>
        <v>-77.14285714285714</v>
      </c>
      <c r="K54" s="63">
        <f>$Z6</f>
        <v>518</v>
      </c>
      <c r="L54" s="62">
        <f>$Z6/$Z53*100-100</f>
        <v>21.882352941176464</v>
      </c>
      <c r="M54" s="63">
        <f>$AA6</f>
        <v>344</v>
      </c>
      <c r="N54" s="62">
        <f>$AA6/$AA53*100-100</f>
        <v>33.85214007782099</v>
      </c>
      <c r="O54" s="63">
        <f>$AB6</f>
        <v>174</v>
      </c>
      <c r="P54" s="64">
        <f>$AB6/$AB53*100-100</f>
        <v>8.749999999999986</v>
      </c>
      <c r="S54" s="65" t="s">
        <v>143</v>
      </c>
      <c r="T54" s="65" t="s">
        <v>103</v>
      </c>
      <c r="U54" s="65" t="s">
        <v>96</v>
      </c>
      <c r="V54" s="67">
        <v>697</v>
      </c>
      <c r="W54" s="67">
        <v>474</v>
      </c>
      <c r="X54" s="67">
        <v>209</v>
      </c>
      <c r="Y54" s="67">
        <v>1</v>
      </c>
      <c r="Z54" s="67">
        <v>13</v>
      </c>
      <c r="AA54" s="67">
        <v>0</v>
      </c>
      <c r="AB54" s="67">
        <v>13</v>
      </c>
    </row>
    <row r="55" spans="2:28" ht="15.75" customHeight="1">
      <c r="B55" s="14" t="s">
        <v>58</v>
      </c>
      <c r="C55" s="63">
        <f>SUM($V7:$V12)</f>
        <v>5845</v>
      </c>
      <c r="D55" s="62">
        <f>SUM($V7:V12)/SUM($V54:$V59)*100-100</f>
        <v>-5.298120544394038</v>
      </c>
      <c r="E55" s="63">
        <f>SUM($W7:$W12)</f>
        <v>2364</v>
      </c>
      <c r="F55" s="62">
        <f>SUM($W7:W12)/SUM($W54:$W59)*100-100</f>
        <v>-27.0820481184454</v>
      </c>
      <c r="G55" s="63">
        <f>SUM($X7:$X12)</f>
        <v>3054</v>
      </c>
      <c r="H55" s="62">
        <f>SUM($X7:X12)/SUM($X54:$X59)*100-100</f>
        <v>21.09436954797779</v>
      </c>
      <c r="I55" s="63">
        <f>SUM($Y7:$Y12)</f>
        <v>13</v>
      </c>
      <c r="J55" s="62">
        <f>SUM($Y7:Y12)/SUM($Y54:$Y59)*100-100</f>
        <v>44.44444444444443</v>
      </c>
      <c r="K55" s="63">
        <f>SUM($Z7:$Z12)</f>
        <v>414</v>
      </c>
      <c r="L55" s="62">
        <f>SUM($Z7:Z12)/SUM($Z54:$Z59)*100-100</f>
        <v>3.759398496240607</v>
      </c>
      <c r="M55" s="63">
        <f>SUM($AA7:$AA12)</f>
        <v>5</v>
      </c>
      <c r="N55" s="62" t="e">
        <f>SUM($AA7:AA12)/SUM($AA54:$AA59)*100-100</f>
        <v>#DIV/0!</v>
      </c>
      <c r="O55" s="63">
        <f>SUM($AB7:$AB12)</f>
        <v>409</v>
      </c>
      <c r="P55" s="64">
        <f>SUM($AB7:AB12)/SUM($AB54:$AB59)*100-100</f>
        <v>5.141388174807204</v>
      </c>
      <c r="S55" s="65" t="s">
        <v>143</v>
      </c>
      <c r="T55" s="65" t="s">
        <v>103</v>
      </c>
      <c r="U55" s="65" t="s">
        <v>94</v>
      </c>
      <c r="V55" s="67">
        <v>1011</v>
      </c>
      <c r="W55" s="67">
        <v>478</v>
      </c>
      <c r="X55" s="67">
        <v>507</v>
      </c>
      <c r="Y55" s="67">
        <v>0</v>
      </c>
      <c r="Z55" s="67">
        <v>26</v>
      </c>
      <c r="AA55" s="67">
        <v>0</v>
      </c>
      <c r="AB55" s="67">
        <v>26</v>
      </c>
    </row>
    <row r="56" spans="2:28" ht="15.75" customHeight="1">
      <c r="B56" s="14" t="s">
        <v>59</v>
      </c>
      <c r="C56" s="63">
        <f>SUM($V13:$V19)+SUM($V24:$V25)</f>
        <v>34205</v>
      </c>
      <c r="D56" s="62">
        <f>(SUM($V13:$V19)+SUM($V24:$V25))/(SUM($V60:$V66)+SUM($V71:$V72))*100-100</f>
        <v>-0.17510579308331842</v>
      </c>
      <c r="E56" s="63">
        <f>SUM($W13:$W19)+SUM($W24:$W25)</f>
        <v>7718</v>
      </c>
      <c r="F56" s="62">
        <f>(SUM($W13:$W19)+SUM($W24:$W25))/(SUM($W60:$W66)+SUM($W71:$W72))*100-100</f>
        <v>-28.164556962025316</v>
      </c>
      <c r="G56" s="63">
        <f>SUM($X13:$X19)+SUM($X24:$X25)</f>
        <v>13274</v>
      </c>
      <c r="H56" s="62">
        <f>(SUM($X13:$X19)+SUM($X24:$X25))/(SUM($X60:$X66)+SUM($X71:$X72))*100-100</f>
        <v>4.020061123736383</v>
      </c>
      <c r="I56" s="63">
        <f>SUM($Y13:$Y19)+SUM($Y24:$Y25)</f>
        <v>115</v>
      </c>
      <c r="J56" s="62">
        <f>(SUM($Y13:$Y19)+SUM($Y24:$Y25))/(SUM($Y60:$Y66)+SUM($Y71:$Y72))*100-100</f>
        <v>-72.81323877068559</v>
      </c>
      <c r="K56" s="63">
        <f>SUM($Z13:$Z19)+SUM($Z24:$Z25)</f>
        <v>13098</v>
      </c>
      <c r="L56" s="62">
        <f>(SUM($Z13:$Z19)+SUM($Z24:$Z25))/(SUM($Z60:$Z66)+SUM($Z71:$Z72))*100-100</f>
        <v>26.709877140369542</v>
      </c>
      <c r="M56" s="63">
        <f>SUM($AA13:$AA19)+SUM($AA24:$AA25)</f>
        <v>7547</v>
      </c>
      <c r="N56" s="62">
        <f>(SUM($AA13:$AA19)+SUM($AA24:$AA25))/(SUM($AA60:$AA66)+SUM($AA71:$AA72))*100-100</f>
        <v>84.70386686245718</v>
      </c>
      <c r="O56" s="63">
        <f>SUM($AB13:$AB19)+SUM($AB24:$AB25)</f>
        <v>5409</v>
      </c>
      <c r="P56" s="64">
        <f>(SUM($AB13:$AB19)+SUM($AB24:$AB25))/(SUM($AB60:$AB66)+SUM($AB71:$AB72))*100-100</f>
        <v>-11.429507122973632</v>
      </c>
      <c r="S56" s="65" t="s">
        <v>143</v>
      </c>
      <c r="T56" s="65" t="s">
        <v>103</v>
      </c>
      <c r="U56" s="65" t="s">
        <v>97</v>
      </c>
      <c r="V56" s="67">
        <v>2277</v>
      </c>
      <c r="W56" s="67">
        <v>883</v>
      </c>
      <c r="X56" s="67">
        <v>1146</v>
      </c>
      <c r="Y56" s="67">
        <v>4</v>
      </c>
      <c r="Z56" s="67">
        <v>244</v>
      </c>
      <c r="AA56" s="67">
        <v>0</v>
      </c>
      <c r="AB56" s="67">
        <v>234</v>
      </c>
    </row>
    <row r="57" spans="2:28" ht="15.75" customHeight="1">
      <c r="B57" s="14" t="s">
        <v>60</v>
      </c>
      <c r="C57" s="63">
        <f>SUM($V20:$V23)</f>
        <v>2684</v>
      </c>
      <c r="D57" s="62">
        <f>SUM(V20:$V23)/SUM($V67:$V70)*100-100</f>
        <v>-28.10072327886418</v>
      </c>
      <c r="E57" s="63">
        <f>SUM($W20:$W23)</f>
        <v>1307</v>
      </c>
      <c r="F57" s="62">
        <f>SUM($W20:W23)/SUM($W67:$W70)*100-100</f>
        <v>-39.46271421954609</v>
      </c>
      <c r="G57" s="63">
        <f>SUM($X20:$X23)</f>
        <v>1223</v>
      </c>
      <c r="H57" s="62">
        <f>SUM($X20:X23)/SUM($X67:$X70)*100-100</f>
        <v>0.8244023083264551</v>
      </c>
      <c r="I57" s="63">
        <f>SUM($Y20:$Y23)</f>
        <v>11</v>
      </c>
      <c r="J57" s="62">
        <f>SUM($Y20:Y23)/SUM($Y67:$Y70)*100-100</f>
        <v>10.000000000000014</v>
      </c>
      <c r="K57" s="63">
        <f>SUM($Z20:$Z23)</f>
        <v>143</v>
      </c>
      <c r="L57" s="62">
        <f>SUM($Z20:Z23)/SUM($Z67:$Z70)*100-100</f>
        <v>-59.25925925925926</v>
      </c>
      <c r="M57" s="63">
        <f>SUM($AA20:$AA23)</f>
        <v>19</v>
      </c>
      <c r="N57" s="62">
        <f>SUM($AA20:AA23)/SUM($AA67:$AA70)*100-100</f>
        <v>-90.73170731707317</v>
      </c>
      <c r="O57" s="63">
        <f>SUM($AB20:$AB23)</f>
        <v>124</v>
      </c>
      <c r="P57" s="64">
        <f>SUM($AB20:AB23)/SUM($AB67:$AB70)*100-100</f>
        <v>-13.286713286713294</v>
      </c>
      <c r="S57" s="65" t="s">
        <v>143</v>
      </c>
      <c r="T57" s="65" t="s">
        <v>103</v>
      </c>
      <c r="U57" s="65" t="s">
        <v>98</v>
      </c>
      <c r="V57" s="67">
        <v>427</v>
      </c>
      <c r="W57" s="67">
        <v>345</v>
      </c>
      <c r="X57" s="67">
        <v>56</v>
      </c>
      <c r="Y57" s="67">
        <v>0</v>
      </c>
      <c r="Z57" s="67">
        <v>26</v>
      </c>
      <c r="AA57" s="67">
        <v>0</v>
      </c>
      <c r="AB57" s="67">
        <v>26</v>
      </c>
    </row>
    <row r="58" spans="2:28" ht="15.75" customHeight="1">
      <c r="B58" s="14" t="s">
        <v>61</v>
      </c>
      <c r="C58" s="63">
        <f>SUM($V26:$V29)</f>
        <v>8664</v>
      </c>
      <c r="D58" s="62">
        <f>SUM($V26:$V29)/SUM($V73:$V76)*100-100</f>
        <v>-19.55431754874651</v>
      </c>
      <c r="E58" s="63">
        <f>SUM($W26:$W29)</f>
        <v>3847</v>
      </c>
      <c r="F58" s="62">
        <f>SUM($W26:$W29)/SUM($W73:$W76)*100-100</f>
        <v>-26.597977485212738</v>
      </c>
      <c r="G58" s="63">
        <f>SUM($X26:$X29)</f>
        <v>3171</v>
      </c>
      <c r="H58" s="62">
        <f>SUM($X26:$X29)/SUM($X73:$X76)*100-100</f>
        <v>-11.646698244636383</v>
      </c>
      <c r="I58" s="63">
        <f>SUM($Y26:$Y29)</f>
        <v>90</v>
      </c>
      <c r="J58" s="62">
        <f>SUM($Y26:$Y29)/SUM($Y73:$Y76)*100-100</f>
        <v>291.30434782608694</v>
      </c>
      <c r="K58" s="63">
        <f>SUM($Z26:$Z29)</f>
        <v>1556</v>
      </c>
      <c r="L58" s="62">
        <f>SUM($Z26:$Z29)/SUM($Z73:$Z76)*100-100</f>
        <v>-18.831507563901923</v>
      </c>
      <c r="M58" s="63">
        <f>SUM($AA26:$AA29)</f>
        <v>325</v>
      </c>
      <c r="N58" s="62">
        <f>SUM($AA26:$AA29)/SUM($AA73:$AA76)*100-100</f>
        <v>-17.302798982188293</v>
      </c>
      <c r="O58" s="63">
        <f>SUM($AB26:$AB29)</f>
        <v>1230</v>
      </c>
      <c r="P58" s="64">
        <f>SUM($AB26:$AB29)/SUM($AB73:$AB76)*100-100</f>
        <v>-19.29133858267717</v>
      </c>
      <c r="S58" s="65" t="s">
        <v>143</v>
      </c>
      <c r="T58" s="65" t="s">
        <v>103</v>
      </c>
      <c r="U58" s="65" t="s">
        <v>99</v>
      </c>
      <c r="V58" s="67">
        <v>584</v>
      </c>
      <c r="W58" s="67">
        <v>384</v>
      </c>
      <c r="X58" s="67">
        <v>158</v>
      </c>
      <c r="Y58" s="67">
        <v>2</v>
      </c>
      <c r="Z58" s="67">
        <v>40</v>
      </c>
      <c r="AA58" s="67">
        <v>0</v>
      </c>
      <c r="AB58" s="67">
        <v>40</v>
      </c>
    </row>
    <row r="59" spans="2:28" ht="15.75" customHeight="1">
      <c r="B59" s="14" t="s">
        <v>62</v>
      </c>
      <c r="C59" s="63">
        <f>SUM($V30:$V35)</f>
        <v>10816</v>
      </c>
      <c r="D59" s="62">
        <f>SUM($V30:$V35)/SUM($V77:$V82)*100-100</f>
        <v>-27.27761715860956</v>
      </c>
      <c r="E59" s="63">
        <f>SUM($W30:$W35)</f>
        <v>2863</v>
      </c>
      <c r="F59" s="62">
        <f>SUM($W30:$W35)/SUM($W77:$W82)*100-100</f>
        <v>-29.638731875153596</v>
      </c>
      <c r="G59" s="63">
        <f>SUM($X30:$X35)</f>
        <v>4421</v>
      </c>
      <c r="H59" s="62">
        <f>SUM($X30:$X35)/SUM($X77:$X82)*100-100</f>
        <v>-25.207240737607847</v>
      </c>
      <c r="I59" s="63">
        <f>SUM($Y30:$Y35)</f>
        <v>105</v>
      </c>
      <c r="J59" s="62">
        <f>SUM($Y30:$Y35)/SUM($Y77:$Y82)*100-100</f>
        <v>-1.8691588785046775</v>
      </c>
      <c r="K59" s="63">
        <f>SUM($Z30:$Z35)</f>
        <v>3427</v>
      </c>
      <c r="L59" s="62">
        <f>SUM($Z30:$Z35)/SUM($Z77:$Z82)*100-100</f>
        <v>-28.39531968240702</v>
      </c>
      <c r="M59" s="63">
        <f>SUM($AA30:$AA35)</f>
        <v>1629</v>
      </c>
      <c r="N59" s="62">
        <f>SUM($AA30:$AA35)/SUM($AA77:$AA82)*100-100</f>
        <v>-33.319688907081456</v>
      </c>
      <c r="O59" s="63">
        <f>SUM($AB30:$AB35)</f>
        <v>1794</v>
      </c>
      <c r="P59" s="64">
        <f>SUM($AB30:$AB35)/SUM($AB77:$AB82)*100-100</f>
        <v>-23.20205479452055</v>
      </c>
      <c r="S59" s="65" t="s">
        <v>143</v>
      </c>
      <c r="T59" s="65" t="s">
        <v>103</v>
      </c>
      <c r="U59" s="65" t="s">
        <v>100</v>
      </c>
      <c r="V59" s="67">
        <v>1176</v>
      </c>
      <c r="W59" s="67">
        <v>678</v>
      </c>
      <c r="X59" s="67">
        <v>446</v>
      </c>
      <c r="Y59" s="67">
        <v>2</v>
      </c>
      <c r="Z59" s="67">
        <v>50</v>
      </c>
      <c r="AA59" s="67">
        <v>0</v>
      </c>
      <c r="AB59" s="67">
        <v>50</v>
      </c>
    </row>
    <row r="60" spans="2:28" ht="15.75" customHeight="1">
      <c r="B60" s="14" t="s">
        <v>63</v>
      </c>
      <c r="C60" s="63">
        <f>SUM($V36:$V40)</f>
        <v>3795</v>
      </c>
      <c r="D60" s="62">
        <f>SUM($V36:$V40)/SUM($V83:$V87)*100-100</f>
        <v>-17.139737991266372</v>
      </c>
      <c r="E60" s="63">
        <f>SUM($W36:$W40)</f>
        <v>1475</v>
      </c>
      <c r="F60" s="62">
        <f>SUM($W36:$W40)/SUM($W83:$W87)*100-100</f>
        <v>-34.41529568697199</v>
      </c>
      <c r="G60" s="63">
        <f>SUM($X36:$X40)</f>
        <v>1571</v>
      </c>
      <c r="H60" s="62">
        <f>SUM($X36:$X40)/SUM($X83:$X87)*100-100</f>
        <v>-7.967193907439949</v>
      </c>
      <c r="I60" s="63">
        <f>SUM($Y36:$Y40)</f>
        <v>42</v>
      </c>
      <c r="J60" s="62">
        <f>SUM($Y36:$Y40)/SUM($Y83:$Y87)*100-100</f>
        <v>31.25</v>
      </c>
      <c r="K60" s="63">
        <f>SUM($Z36:$Z40)</f>
        <v>707</v>
      </c>
      <c r="L60" s="62">
        <f>SUM($Z36:$Z40)/SUM($Z83:$Z87)*100-100</f>
        <v>19.425675675675677</v>
      </c>
      <c r="M60" s="63">
        <f>SUM($AA36:$AA40)</f>
        <v>341</v>
      </c>
      <c r="N60" s="62">
        <f>SUM($AA36:$AA40)/SUM($AA83:$AA87)*100-100</f>
        <v>56.42201834862385</v>
      </c>
      <c r="O60" s="63">
        <f>SUM($AB36:$AB40)</f>
        <v>366</v>
      </c>
      <c r="P60" s="64">
        <f>SUM($AB36:$AB40)/SUM($AB83:$AB87)*100-100</f>
        <v>-2.1390374331550817</v>
      </c>
      <c r="S60" s="65" t="s">
        <v>143</v>
      </c>
      <c r="T60" s="65" t="s">
        <v>103</v>
      </c>
      <c r="U60" s="65" t="s">
        <v>101</v>
      </c>
      <c r="V60" s="67">
        <v>2290</v>
      </c>
      <c r="W60" s="67">
        <v>1129</v>
      </c>
      <c r="X60" s="67">
        <v>795</v>
      </c>
      <c r="Y60" s="67">
        <v>5</v>
      </c>
      <c r="Z60" s="67">
        <v>361</v>
      </c>
      <c r="AA60" s="67">
        <v>132</v>
      </c>
      <c r="AB60" s="67">
        <v>229</v>
      </c>
    </row>
    <row r="61" spans="2:28" ht="15.75" customHeight="1">
      <c r="B61" s="14" t="s">
        <v>64</v>
      </c>
      <c r="C61" s="63">
        <f>SUM($V41:$V44)</f>
        <v>1795</v>
      </c>
      <c r="D61" s="62">
        <f>SUM($V41:$V44)/SUM($V88:$V91)*100-100</f>
        <v>-30.828516377649322</v>
      </c>
      <c r="E61" s="63">
        <f>SUM($W41:$W44)</f>
        <v>879</v>
      </c>
      <c r="F61" s="62">
        <f>SUM($W41:$W44)/SUM($W88:$W91)*100-100</f>
        <v>-34.500745156482864</v>
      </c>
      <c r="G61" s="63">
        <f>SUM($X41:$X44)</f>
        <v>745</v>
      </c>
      <c r="H61" s="62">
        <f>SUM($X41:$X44)/SUM($X88:$X91)*100-100</f>
        <v>-24.28861788617887</v>
      </c>
      <c r="I61" s="63">
        <f>SUM($Y41:$Y44)</f>
        <v>26</v>
      </c>
      <c r="J61" s="62">
        <f>SUM($Y41:$Y44)/SUM($Y88:$Y91)*100-100</f>
        <v>44.44444444444443</v>
      </c>
      <c r="K61" s="63">
        <f>SUM($Z41:$Z44)</f>
        <v>145</v>
      </c>
      <c r="L61" s="62">
        <f>SUM($Z41:$Z44)/SUM($Z88:$Z91)*100-100</f>
        <v>-42.23107569721115</v>
      </c>
      <c r="M61" s="63">
        <f>SUM($AA41:$AA44)</f>
        <v>45</v>
      </c>
      <c r="N61" s="62">
        <f>SUM($AA41:$AA44)/SUM($AA88:$AA91)*100-100</f>
        <v>-70.19867549668874</v>
      </c>
      <c r="O61" s="63">
        <f>SUM($AB41:$AB44)</f>
        <v>96</v>
      </c>
      <c r="P61" s="64">
        <f>SUM($AB41:$AB44)/SUM($AB88:$AB91)*100-100</f>
        <v>-4</v>
      </c>
      <c r="S61" s="65" t="s">
        <v>143</v>
      </c>
      <c r="T61" s="65" t="s">
        <v>103</v>
      </c>
      <c r="U61" s="65" t="s">
        <v>102</v>
      </c>
      <c r="V61" s="67">
        <v>1544</v>
      </c>
      <c r="W61" s="67">
        <v>833</v>
      </c>
      <c r="X61" s="67">
        <v>522</v>
      </c>
      <c r="Y61" s="67">
        <v>2</v>
      </c>
      <c r="Z61" s="67">
        <v>187</v>
      </c>
      <c r="AA61" s="67">
        <v>0</v>
      </c>
      <c r="AB61" s="67">
        <v>187</v>
      </c>
    </row>
    <row r="62" spans="2:28" ht="15.75" customHeight="1">
      <c r="B62" s="14" t="s">
        <v>65</v>
      </c>
      <c r="C62" s="63">
        <f>SUM($V45:$V51)</f>
        <v>6930</v>
      </c>
      <c r="D62" s="62">
        <f>SUM($V45:$V51)/SUM($V92:$V98)*100-100</f>
        <v>-13.870246085011189</v>
      </c>
      <c r="E62" s="63">
        <f>SUM($W45:$W51)</f>
        <v>2526</v>
      </c>
      <c r="F62" s="62">
        <f>SUM($W45:$W51)/SUM($W92:$W98)*100-100</f>
        <v>-19.57975167144221</v>
      </c>
      <c r="G62" s="63">
        <f>SUM($X45:$X51)</f>
        <v>3616</v>
      </c>
      <c r="H62" s="62">
        <f>SUM($X45:$X51)/SUM($X92:$X98)*100-100</f>
        <v>2.0604007902907</v>
      </c>
      <c r="I62" s="63">
        <f>SUM($Y45:$Y51)</f>
        <v>65</v>
      </c>
      <c r="J62" s="62">
        <f>SUM($Y45:$Y51)/SUM($Y92:$Y98)*100-100</f>
        <v>75.67567567567568</v>
      </c>
      <c r="K62" s="63">
        <f>SUM($Z45:$Z51)</f>
        <v>723</v>
      </c>
      <c r="L62" s="62">
        <f>SUM($Z45:$Z51)/SUM($Z92:$Z98)*100-100</f>
        <v>-45.43396226415094</v>
      </c>
      <c r="M62" s="63">
        <f>SUM($AA45:$AA51)</f>
        <v>166</v>
      </c>
      <c r="N62" s="62">
        <f>SUM($AA45:$AA51)/SUM($AA92:$AA98)*100-100</f>
        <v>-74.73363774733637</v>
      </c>
      <c r="O62" s="63">
        <f>SUM($AB45:$AB51)</f>
        <v>529</v>
      </c>
      <c r="P62" s="64">
        <f>SUM($AB45:$AB51)/SUM($AB92:$AB98)*100-100</f>
        <v>-14.262560777957859</v>
      </c>
      <c r="S62" s="65" t="s">
        <v>143</v>
      </c>
      <c r="T62" s="65" t="s">
        <v>103</v>
      </c>
      <c r="U62" s="65" t="s">
        <v>103</v>
      </c>
      <c r="V62" s="67">
        <v>1266</v>
      </c>
      <c r="W62" s="67">
        <v>781</v>
      </c>
      <c r="X62" s="67">
        <v>264</v>
      </c>
      <c r="Y62" s="67">
        <v>1</v>
      </c>
      <c r="Z62" s="67">
        <v>220</v>
      </c>
      <c r="AA62" s="67">
        <v>70</v>
      </c>
      <c r="AB62" s="67">
        <v>150</v>
      </c>
    </row>
    <row r="63" spans="2:28" ht="15.75" customHeight="1" thickBot="1">
      <c r="B63" s="15" t="s">
        <v>56</v>
      </c>
      <c r="C63" s="74">
        <f>$V52</f>
        <v>1018</v>
      </c>
      <c r="D63" s="73">
        <f>$V52/$V99*100-100</f>
        <v>-35.56962025316456</v>
      </c>
      <c r="E63" s="74">
        <f>$W52</f>
        <v>254</v>
      </c>
      <c r="F63" s="73">
        <f>$W52/$W99*100-100</f>
        <v>-38.3495145631068</v>
      </c>
      <c r="G63" s="74">
        <f>$X52</f>
        <v>672</v>
      </c>
      <c r="H63" s="73">
        <f>$X52/$X99*100-100</f>
        <v>-35.693779904306226</v>
      </c>
      <c r="I63" s="74">
        <f>$Y52</f>
        <v>3</v>
      </c>
      <c r="J63" s="73">
        <f>$Y52/$Y99*100-100</f>
        <v>-25</v>
      </c>
      <c r="K63" s="74">
        <f>$Z52</f>
        <v>89</v>
      </c>
      <c r="L63" s="73">
        <f>$Z52/$Z99*100-100</f>
        <v>-25.21008403361344</v>
      </c>
      <c r="M63" s="74">
        <f>$AA52</f>
        <v>74</v>
      </c>
      <c r="N63" s="73">
        <f>$AA52/$AA99*100-100</f>
        <v>-25.252525252525245</v>
      </c>
      <c r="O63" s="74">
        <f>$AB52</f>
        <v>15</v>
      </c>
      <c r="P63" s="75">
        <f>$AB52/$AB99*100-100</f>
        <v>-6.25</v>
      </c>
      <c r="S63" s="65" t="s">
        <v>143</v>
      </c>
      <c r="T63" s="65" t="s">
        <v>103</v>
      </c>
      <c r="U63" s="65" t="s">
        <v>104</v>
      </c>
      <c r="V63" s="67">
        <v>5672</v>
      </c>
      <c r="W63" s="67">
        <v>1808</v>
      </c>
      <c r="X63" s="67">
        <v>1762</v>
      </c>
      <c r="Y63" s="67">
        <v>4</v>
      </c>
      <c r="Z63" s="67">
        <v>2098</v>
      </c>
      <c r="AA63" s="67">
        <v>624</v>
      </c>
      <c r="AB63" s="67">
        <v>1460</v>
      </c>
    </row>
    <row r="64" spans="2:28" ht="15.75" customHeight="1">
      <c r="B64" s="14" t="s">
        <v>66</v>
      </c>
      <c r="C64" s="63">
        <f>SUM($V16:$V19)</f>
        <v>28455</v>
      </c>
      <c r="D64" s="62">
        <f>SUM($V16:$V19)/SUM($V63:$V66)*100-100</f>
        <v>3.2249873031995975</v>
      </c>
      <c r="E64" s="63">
        <f>SUM($W16:$W19)</f>
        <v>5076</v>
      </c>
      <c r="F64" s="62">
        <f>SUM($W16:$W19)/SUM($W63:$W66)*100-100</f>
        <v>-25.941056317478854</v>
      </c>
      <c r="G64" s="63">
        <f>SUM($X16:$X19)</f>
        <v>11237</v>
      </c>
      <c r="H64" s="62">
        <f>SUM($X16:$X19)/SUM($X63:$X66)*100-100</f>
        <v>3.51911561492399</v>
      </c>
      <c r="I64" s="63">
        <f>SUM($Y16:$Y19)</f>
        <v>103</v>
      </c>
      <c r="J64" s="62">
        <f>SUM($Y16:$Y19)/SUM($Y63:$Y66)*100-100</f>
        <v>-75</v>
      </c>
      <c r="K64" s="63">
        <f>SUM($Z16:$Z19)</f>
        <v>12039</v>
      </c>
      <c r="L64" s="62">
        <f>SUM($Z16:$Z19)/SUM($Z63:$Z66)*100-100</f>
        <v>27.464266807834832</v>
      </c>
      <c r="M64" s="63">
        <f>SUM($AA16:$AA19)</f>
        <v>7102</v>
      </c>
      <c r="N64" s="62">
        <f>SUM($AA16:$AA19)/SUM($AA63:$AA66)*100-100</f>
        <v>84.9960927324824</v>
      </c>
      <c r="O64" s="63">
        <f>SUM($AB16:$AB19)</f>
        <v>4795</v>
      </c>
      <c r="P64" s="64">
        <f>SUM($AB16:$AB19)/SUM($AB63:$AB66)*100-100</f>
        <v>-12.211644086415234</v>
      </c>
      <c r="S64" s="65" t="s">
        <v>143</v>
      </c>
      <c r="T64" s="65" t="s">
        <v>103</v>
      </c>
      <c r="U64" s="65" t="s">
        <v>105</v>
      </c>
      <c r="V64" s="67">
        <v>4206</v>
      </c>
      <c r="W64" s="67">
        <v>1440</v>
      </c>
      <c r="X64" s="67">
        <v>1568</v>
      </c>
      <c r="Y64" s="67">
        <v>166</v>
      </c>
      <c r="Z64" s="67">
        <v>1032</v>
      </c>
      <c r="AA64" s="67">
        <v>106</v>
      </c>
      <c r="AB64" s="67">
        <v>926</v>
      </c>
    </row>
    <row r="65" spans="2:28" ht="15.75" customHeight="1">
      <c r="B65" s="14" t="s">
        <v>67</v>
      </c>
      <c r="C65" s="63">
        <f>SUM($V26:$V29)</f>
        <v>8664</v>
      </c>
      <c r="D65" s="62">
        <f>SUM($V26:$V29)/SUM($V73:$V76)*100-100</f>
        <v>-19.55431754874651</v>
      </c>
      <c r="E65" s="63">
        <f>SUM($W26:$W29)</f>
        <v>3847</v>
      </c>
      <c r="F65" s="62">
        <f>SUM($W26:$W29)/SUM($W73:$W76)*100-100</f>
        <v>-26.597977485212738</v>
      </c>
      <c r="G65" s="63">
        <f>SUM($X26:$X29)</f>
        <v>3171</v>
      </c>
      <c r="H65" s="62">
        <f>SUM($X26:$X29)/SUM($X73:$X76)*100-100</f>
        <v>-11.646698244636383</v>
      </c>
      <c r="I65" s="63">
        <f>SUM($Y26:$Y29)</f>
        <v>90</v>
      </c>
      <c r="J65" s="62">
        <f>SUM($Y26:$Y29)/SUM($Y73:$Y76)*100-100</f>
        <v>291.30434782608694</v>
      </c>
      <c r="K65" s="63">
        <f>SUM($Z26:$Z29)</f>
        <v>1556</v>
      </c>
      <c r="L65" s="62">
        <f>SUM($Z26:$Z29)/SUM($Z73:$Z76)*100-100</f>
        <v>-18.831507563901923</v>
      </c>
      <c r="M65" s="63">
        <f>SUM($AA26:$AA29)</f>
        <v>325</v>
      </c>
      <c r="N65" s="62">
        <f>SUM($AA26:$AA29)/SUM($AA73:$AA76)*100-100</f>
        <v>-17.302798982188293</v>
      </c>
      <c r="O65" s="63">
        <f>SUM($AB26:$AB29)</f>
        <v>1230</v>
      </c>
      <c r="P65" s="64">
        <f>SUM($AB26:$AB29)/SUM($AB73:$AB76)*100-100</f>
        <v>-19.29133858267717</v>
      </c>
      <c r="S65" s="65" t="s">
        <v>143</v>
      </c>
      <c r="T65" s="65" t="s">
        <v>103</v>
      </c>
      <c r="U65" s="65" t="s">
        <v>106</v>
      </c>
      <c r="V65" s="67">
        <v>12236</v>
      </c>
      <c r="W65" s="67">
        <v>2159</v>
      </c>
      <c r="X65" s="67">
        <v>5483</v>
      </c>
      <c r="Y65" s="67">
        <v>210</v>
      </c>
      <c r="Z65" s="67">
        <v>4384</v>
      </c>
      <c r="AA65" s="67">
        <v>2488</v>
      </c>
      <c r="AB65" s="67">
        <v>1826</v>
      </c>
    </row>
    <row r="66" spans="2:28" ht="15.75" customHeight="1">
      <c r="B66" s="14" t="s">
        <v>68</v>
      </c>
      <c r="C66" s="63">
        <f>SUM($V30:$V35)</f>
        <v>10816</v>
      </c>
      <c r="D66" s="62">
        <f>SUM($V30:$V35)/SUM($V77:$V82)*100-100</f>
        <v>-27.27761715860956</v>
      </c>
      <c r="E66" s="63">
        <f>SUM($W30:$W35)</f>
        <v>2863</v>
      </c>
      <c r="F66" s="62">
        <f>SUM($W30:$W35)/SUM($W77:$W82)*100-100</f>
        <v>-29.638731875153596</v>
      </c>
      <c r="G66" s="63">
        <f>SUM($X30:$X35)</f>
        <v>4421</v>
      </c>
      <c r="H66" s="62">
        <f>SUM($X30:$X35)/SUM($X77:$X82)*100-100</f>
        <v>-25.207240737607847</v>
      </c>
      <c r="I66" s="63">
        <f>SUM($Y30:$Y35)</f>
        <v>105</v>
      </c>
      <c r="J66" s="62">
        <f>SUM($Y30:$Y35)/SUM($Y77:$Y82)*100-100</f>
        <v>-1.8691588785046775</v>
      </c>
      <c r="K66" s="63">
        <f>SUM($Z30:$Z35)</f>
        <v>3427</v>
      </c>
      <c r="L66" s="62">
        <f>SUM($Z30:$Z35)/SUM($Z77:$Z82)*100-100</f>
        <v>-28.39531968240702</v>
      </c>
      <c r="M66" s="63">
        <f>SUM($AA30:$AA35)</f>
        <v>1629</v>
      </c>
      <c r="N66" s="62">
        <f>SUM($AA30:$AA35)/SUM($AA77:$AA82)*100-100</f>
        <v>-33.319688907081456</v>
      </c>
      <c r="O66" s="63">
        <f>SUM($AB30:$AB35)</f>
        <v>1794</v>
      </c>
      <c r="P66" s="64">
        <f>SUM($AB30:$AB35)/SUM($AB77:$AB82)*100-100</f>
        <v>-23.20205479452055</v>
      </c>
      <c r="S66" s="65" t="s">
        <v>143</v>
      </c>
      <c r="T66" s="65" t="s">
        <v>103</v>
      </c>
      <c r="U66" s="65" t="s">
        <v>107</v>
      </c>
      <c r="V66" s="67">
        <v>5452</v>
      </c>
      <c r="W66" s="67">
        <v>1447</v>
      </c>
      <c r="X66" s="67">
        <v>2042</v>
      </c>
      <c r="Y66" s="67">
        <v>32</v>
      </c>
      <c r="Z66" s="67">
        <v>1931</v>
      </c>
      <c r="AA66" s="67">
        <v>621</v>
      </c>
      <c r="AB66" s="67">
        <v>1250</v>
      </c>
    </row>
    <row r="67" spans="2:28" ht="15.75" customHeight="1" thickBot="1">
      <c r="B67" s="16" t="s">
        <v>69</v>
      </c>
      <c r="C67" s="74">
        <f>SUM($V6:$V15)+SUM($V20:$V25)+SUM($V36:$V52)</f>
        <v>31236</v>
      </c>
      <c r="D67" s="73">
        <f>(SUM($V6:$V15)+SUM($V20:$V25)+SUM($V36:$V52))/(SUM($V53:$V62)+SUM($V67:$V72)+SUM($V83:$V99))*100-100</f>
        <v>-15.617148877542746</v>
      </c>
      <c r="E67" s="74">
        <f>SUM($W6:$W15)+SUM($W20:$W25)+SUM($W36:$W52)</f>
        <v>12459</v>
      </c>
      <c r="F67" s="73">
        <f>(SUM($W6:$W15)+SUM($W20:$W25)+SUM($W36:$W52))/(SUM($W53:$W62)+SUM($W67:$W72)+SUM($W83:$W99))*100-100</f>
        <v>-30.017412795596243</v>
      </c>
      <c r="G67" s="74">
        <f>SUM($X6:$X15)+SUM($X20:$X25)+SUM($X36:$X52)</f>
        <v>14799</v>
      </c>
      <c r="H67" s="73">
        <f>(SUM($X6:$X15)+SUM($X20:$X25)+SUM($X36:$X52))/(SUM($X53:$X62)+SUM($X67:$X72)+SUM($X83:$X99))*100-100</f>
        <v>0.6460826985854169</v>
      </c>
      <c r="I67" s="74">
        <f>SUM($Y6:$Y15)+SUM($Y20:$Y25)+SUM($Y36:$Y52)</f>
        <v>180</v>
      </c>
      <c r="J67" s="73">
        <f>(SUM($Y6:$Y15)+SUM($Y20:$Y25)+SUM($Y36:$Y52))/(SUM($Y53:$Y62)+SUM($Y67:$Y72)+SUM($Y83:$Y99))*100-100</f>
        <v>15.384615384615373</v>
      </c>
      <c r="K67" s="74">
        <f>SUM($Z6:$Z15)+SUM($Z20:$Z25)+SUM($Z36:$Z52)</f>
        <v>3798</v>
      </c>
      <c r="L67" s="73">
        <f>(SUM($Z6:$Z15)+SUM($Z20:$Z25)+SUM($Z36:$Z52))/(SUM($Z53:$Z62)+SUM($Z67:$Z72)+SUM($Z83:$Z99))*100-100</f>
        <v>-12.769866789159394</v>
      </c>
      <c r="M67" s="74">
        <f>SUM($AA6:$AA15)+SUM($AA20:$AA25)+SUM($AA36:$AA52)</f>
        <v>1439</v>
      </c>
      <c r="N67" s="73">
        <f>(SUM($AA6:$AA15)+SUM($AA20:$AA25)+SUM($AA36:$AA52))/(SUM($AA53:$AA62)+SUM($AA67:$AA72)+SUM($AA83:$AA99))*100-100</f>
        <v>-21.537622682660853</v>
      </c>
      <c r="O67" s="74">
        <f>SUM($AB6:$AB15)+SUM($AB20:$AB25)+SUM($AB36:$AB52)</f>
        <v>2327</v>
      </c>
      <c r="P67" s="75">
        <f>(SUM($AB6:$AB15)+SUM($AB20:$AB25)+SUM($AB36:$AB52))/(SUM($AB53:$AB62)+SUM($AB67:$AB72)+SUM($AB83:$AB99))*100-100</f>
        <v>-4.7872340425531945</v>
      </c>
      <c r="S67" s="65" t="s">
        <v>143</v>
      </c>
      <c r="T67" s="65" t="s">
        <v>103</v>
      </c>
      <c r="U67" s="65" t="s">
        <v>108</v>
      </c>
      <c r="V67" s="67">
        <v>1654</v>
      </c>
      <c r="W67" s="67">
        <v>939</v>
      </c>
      <c r="X67" s="67">
        <v>633</v>
      </c>
      <c r="Y67" s="67">
        <v>3</v>
      </c>
      <c r="Z67" s="67">
        <v>79</v>
      </c>
      <c r="AA67" s="67">
        <v>44</v>
      </c>
      <c r="AB67" s="67">
        <v>32</v>
      </c>
    </row>
    <row r="68" spans="19:28" ht="15.75" customHeight="1">
      <c r="S68" s="65" t="s">
        <v>143</v>
      </c>
      <c r="T68" s="65" t="s">
        <v>103</v>
      </c>
      <c r="U68" s="65" t="s">
        <v>109</v>
      </c>
      <c r="V68" s="67">
        <v>602</v>
      </c>
      <c r="W68" s="67">
        <v>422</v>
      </c>
      <c r="X68" s="67">
        <v>161</v>
      </c>
      <c r="Y68" s="67">
        <v>0</v>
      </c>
      <c r="Z68" s="67">
        <v>19</v>
      </c>
      <c r="AA68" s="67">
        <v>0</v>
      </c>
      <c r="AB68" s="67">
        <v>19</v>
      </c>
    </row>
    <row r="69" spans="19:28" ht="15.75" customHeight="1">
      <c r="S69" s="65" t="s">
        <v>143</v>
      </c>
      <c r="T69" s="65" t="s">
        <v>103</v>
      </c>
      <c r="U69" s="65" t="s">
        <v>110</v>
      </c>
      <c r="V69" s="67">
        <v>906</v>
      </c>
      <c r="W69" s="67">
        <v>460</v>
      </c>
      <c r="X69" s="67">
        <v>304</v>
      </c>
      <c r="Y69" s="67">
        <v>7</v>
      </c>
      <c r="Z69" s="67">
        <v>135</v>
      </c>
      <c r="AA69" s="67">
        <v>72</v>
      </c>
      <c r="AB69" s="67">
        <v>63</v>
      </c>
    </row>
    <row r="70" spans="19:28" ht="15.75" customHeight="1">
      <c r="S70" s="65" t="s">
        <v>143</v>
      </c>
      <c r="T70" s="65" t="s">
        <v>103</v>
      </c>
      <c r="U70" s="65" t="s">
        <v>111</v>
      </c>
      <c r="V70" s="67">
        <v>571</v>
      </c>
      <c r="W70" s="67">
        <v>338</v>
      </c>
      <c r="X70" s="67">
        <v>115</v>
      </c>
      <c r="Y70" s="67">
        <v>0</v>
      </c>
      <c r="Z70" s="67">
        <v>118</v>
      </c>
      <c r="AA70" s="67">
        <v>89</v>
      </c>
      <c r="AB70" s="67">
        <v>29</v>
      </c>
    </row>
    <row r="71" spans="19:28" ht="12">
      <c r="S71" s="65" t="s">
        <v>143</v>
      </c>
      <c r="T71" s="65" t="s">
        <v>103</v>
      </c>
      <c r="U71" s="65" t="s">
        <v>112</v>
      </c>
      <c r="V71" s="67">
        <v>529</v>
      </c>
      <c r="W71" s="67">
        <v>403</v>
      </c>
      <c r="X71" s="67">
        <v>111</v>
      </c>
      <c r="Y71" s="67">
        <v>1</v>
      </c>
      <c r="Z71" s="67">
        <v>14</v>
      </c>
      <c r="AA71" s="67">
        <v>0</v>
      </c>
      <c r="AB71" s="67">
        <v>14</v>
      </c>
    </row>
    <row r="72" spans="19:28" ht="12">
      <c r="S72" s="65" t="s">
        <v>143</v>
      </c>
      <c r="T72" s="65" t="s">
        <v>103</v>
      </c>
      <c r="U72" s="65" t="s">
        <v>113</v>
      </c>
      <c r="V72" s="67">
        <v>1070</v>
      </c>
      <c r="W72" s="67">
        <v>744</v>
      </c>
      <c r="X72" s="67">
        <v>214</v>
      </c>
      <c r="Y72" s="67">
        <v>2</v>
      </c>
      <c r="Z72" s="67">
        <v>110</v>
      </c>
      <c r="AA72" s="67">
        <v>45</v>
      </c>
      <c r="AB72" s="67">
        <v>65</v>
      </c>
    </row>
    <row r="73" spans="19:28" ht="12">
      <c r="S73" s="65" t="s">
        <v>143</v>
      </c>
      <c r="T73" s="65" t="s">
        <v>103</v>
      </c>
      <c r="U73" s="65" t="s">
        <v>114</v>
      </c>
      <c r="V73" s="67">
        <v>1059</v>
      </c>
      <c r="W73" s="67">
        <v>717</v>
      </c>
      <c r="X73" s="67">
        <v>230</v>
      </c>
      <c r="Y73" s="67">
        <v>2</v>
      </c>
      <c r="Z73" s="67">
        <v>110</v>
      </c>
      <c r="AA73" s="67">
        <v>0</v>
      </c>
      <c r="AB73" s="67">
        <v>110</v>
      </c>
    </row>
    <row r="74" spans="19:28" ht="12">
      <c r="S74" s="65" t="s">
        <v>143</v>
      </c>
      <c r="T74" s="65" t="s">
        <v>103</v>
      </c>
      <c r="U74" s="65" t="s">
        <v>115</v>
      </c>
      <c r="V74" s="67">
        <v>2408</v>
      </c>
      <c r="W74" s="67">
        <v>1347</v>
      </c>
      <c r="X74" s="67">
        <v>837</v>
      </c>
      <c r="Y74" s="67">
        <v>17</v>
      </c>
      <c r="Z74" s="67">
        <v>207</v>
      </c>
      <c r="AA74" s="67">
        <v>0</v>
      </c>
      <c r="AB74" s="67">
        <v>207</v>
      </c>
    </row>
    <row r="75" spans="19:28" ht="12">
      <c r="S75" s="65" t="s">
        <v>143</v>
      </c>
      <c r="T75" s="65" t="s">
        <v>103</v>
      </c>
      <c r="U75" s="65" t="s">
        <v>116</v>
      </c>
      <c r="V75" s="67">
        <v>6169</v>
      </c>
      <c r="W75" s="67">
        <v>2505</v>
      </c>
      <c r="X75" s="67">
        <v>2186</v>
      </c>
      <c r="Y75" s="67">
        <v>2</v>
      </c>
      <c r="Z75" s="67">
        <v>1476</v>
      </c>
      <c r="AA75" s="67">
        <v>393</v>
      </c>
      <c r="AB75" s="67">
        <v>1083</v>
      </c>
    </row>
    <row r="76" spans="19:28" ht="12">
      <c r="S76" s="65" t="s">
        <v>143</v>
      </c>
      <c r="T76" s="65" t="s">
        <v>103</v>
      </c>
      <c r="U76" s="65" t="s">
        <v>117</v>
      </c>
      <c r="V76" s="67">
        <v>1134</v>
      </c>
      <c r="W76" s="67">
        <v>672</v>
      </c>
      <c r="X76" s="67">
        <v>336</v>
      </c>
      <c r="Y76" s="67">
        <v>2</v>
      </c>
      <c r="Z76" s="67">
        <v>124</v>
      </c>
      <c r="AA76" s="67">
        <v>0</v>
      </c>
      <c r="AB76" s="67">
        <v>124</v>
      </c>
    </row>
    <row r="77" spans="19:28" ht="12">
      <c r="S77" s="65" t="s">
        <v>143</v>
      </c>
      <c r="T77" s="65" t="s">
        <v>103</v>
      </c>
      <c r="U77" s="65" t="s">
        <v>118</v>
      </c>
      <c r="V77" s="67">
        <v>947</v>
      </c>
      <c r="W77" s="67">
        <v>551</v>
      </c>
      <c r="X77" s="67">
        <v>213</v>
      </c>
      <c r="Y77" s="67">
        <v>8</v>
      </c>
      <c r="Z77" s="67">
        <v>175</v>
      </c>
      <c r="AA77" s="67">
        <v>36</v>
      </c>
      <c r="AB77" s="67">
        <v>139</v>
      </c>
    </row>
    <row r="78" spans="19:28" ht="12">
      <c r="S78" s="65" t="s">
        <v>143</v>
      </c>
      <c r="T78" s="65" t="s">
        <v>103</v>
      </c>
      <c r="U78" s="65" t="s">
        <v>119</v>
      </c>
      <c r="V78" s="67">
        <v>1995</v>
      </c>
      <c r="W78" s="67">
        <v>494</v>
      </c>
      <c r="X78" s="67">
        <v>769</v>
      </c>
      <c r="Y78" s="67">
        <v>65</v>
      </c>
      <c r="Z78" s="67">
        <v>667</v>
      </c>
      <c r="AA78" s="67">
        <v>336</v>
      </c>
      <c r="AB78" s="67">
        <v>331</v>
      </c>
    </row>
    <row r="79" spans="19:28" ht="12">
      <c r="S79" s="65" t="s">
        <v>143</v>
      </c>
      <c r="T79" s="65" t="s">
        <v>103</v>
      </c>
      <c r="U79" s="65" t="s">
        <v>120</v>
      </c>
      <c r="V79" s="67">
        <v>7027</v>
      </c>
      <c r="W79" s="67">
        <v>1191</v>
      </c>
      <c r="X79" s="67">
        <v>3548</v>
      </c>
      <c r="Y79" s="67">
        <v>2</v>
      </c>
      <c r="Z79" s="67">
        <v>2286</v>
      </c>
      <c r="AA79" s="67">
        <v>1188</v>
      </c>
      <c r="AB79" s="67">
        <v>1096</v>
      </c>
    </row>
    <row r="80" spans="19:28" ht="12">
      <c r="S80" s="65" t="s">
        <v>143</v>
      </c>
      <c r="T80" s="65" t="s">
        <v>103</v>
      </c>
      <c r="U80" s="65" t="s">
        <v>121</v>
      </c>
      <c r="V80" s="67">
        <v>3719</v>
      </c>
      <c r="W80" s="67">
        <v>1220</v>
      </c>
      <c r="X80" s="67">
        <v>1186</v>
      </c>
      <c r="Y80" s="67">
        <v>11</v>
      </c>
      <c r="Z80" s="67">
        <v>1302</v>
      </c>
      <c r="AA80" s="67">
        <v>727</v>
      </c>
      <c r="AB80" s="67">
        <v>570</v>
      </c>
    </row>
    <row r="81" spans="19:28" ht="12">
      <c r="S81" s="65" t="s">
        <v>143</v>
      </c>
      <c r="T81" s="65" t="s">
        <v>103</v>
      </c>
      <c r="U81" s="65" t="s">
        <v>122</v>
      </c>
      <c r="V81" s="67">
        <v>629</v>
      </c>
      <c r="W81" s="67">
        <v>265</v>
      </c>
      <c r="X81" s="67">
        <v>44</v>
      </c>
      <c r="Y81" s="67">
        <v>20</v>
      </c>
      <c r="Z81" s="67">
        <v>300</v>
      </c>
      <c r="AA81" s="67">
        <v>156</v>
      </c>
      <c r="AB81" s="67">
        <v>144</v>
      </c>
    </row>
    <row r="82" spans="19:28" ht="12">
      <c r="S82" s="65" t="s">
        <v>143</v>
      </c>
      <c r="T82" s="65" t="s">
        <v>103</v>
      </c>
      <c r="U82" s="65" t="s">
        <v>123</v>
      </c>
      <c r="V82" s="67">
        <v>556</v>
      </c>
      <c r="W82" s="67">
        <v>348</v>
      </c>
      <c r="X82" s="67">
        <v>151</v>
      </c>
      <c r="Y82" s="67">
        <v>1</v>
      </c>
      <c r="Z82" s="67">
        <v>56</v>
      </c>
      <c r="AA82" s="67">
        <v>0</v>
      </c>
      <c r="AB82" s="67">
        <v>56</v>
      </c>
    </row>
    <row r="83" spans="19:28" ht="12">
      <c r="S83" s="65" t="s">
        <v>143</v>
      </c>
      <c r="T83" s="65" t="s">
        <v>103</v>
      </c>
      <c r="U83" s="65" t="s">
        <v>124</v>
      </c>
      <c r="V83" s="67">
        <v>281</v>
      </c>
      <c r="W83" s="67">
        <v>176</v>
      </c>
      <c r="X83" s="67">
        <v>97</v>
      </c>
      <c r="Y83" s="67">
        <v>0</v>
      </c>
      <c r="Z83" s="67">
        <v>8</v>
      </c>
      <c r="AA83" s="67">
        <v>0</v>
      </c>
      <c r="AB83" s="67">
        <v>8</v>
      </c>
    </row>
    <row r="84" spans="19:28" ht="12">
      <c r="S84" s="65" t="s">
        <v>143</v>
      </c>
      <c r="T84" s="65" t="s">
        <v>103</v>
      </c>
      <c r="U84" s="65" t="s">
        <v>125</v>
      </c>
      <c r="V84" s="67">
        <v>472</v>
      </c>
      <c r="W84" s="67">
        <v>211</v>
      </c>
      <c r="X84" s="67">
        <v>236</v>
      </c>
      <c r="Y84" s="67">
        <v>10</v>
      </c>
      <c r="Z84" s="67">
        <v>15</v>
      </c>
      <c r="AA84" s="67">
        <v>0</v>
      </c>
      <c r="AB84" s="67">
        <v>15</v>
      </c>
    </row>
    <row r="85" spans="19:28" ht="12">
      <c r="S85" s="65" t="s">
        <v>143</v>
      </c>
      <c r="T85" s="65" t="s">
        <v>103</v>
      </c>
      <c r="U85" s="65" t="s">
        <v>126</v>
      </c>
      <c r="V85" s="67">
        <v>1590</v>
      </c>
      <c r="W85" s="67">
        <v>799</v>
      </c>
      <c r="X85" s="67">
        <v>594</v>
      </c>
      <c r="Y85" s="67">
        <v>18</v>
      </c>
      <c r="Z85" s="67">
        <v>179</v>
      </c>
      <c r="AA85" s="67">
        <v>88</v>
      </c>
      <c r="AB85" s="67">
        <v>91</v>
      </c>
    </row>
    <row r="86" spans="19:28" ht="12">
      <c r="S86" s="65" t="s">
        <v>143</v>
      </c>
      <c r="T86" s="65" t="s">
        <v>103</v>
      </c>
      <c r="U86" s="65" t="s">
        <v>127</v>
      </c>
      <c r="V86" s="67">
        <v>1498</v>
      </c>
      <c r="W86" s="67">
        <v>668</v>
      </c>
      <c r="X86" s="67">
        <v>512</v>
      </c>
      <c r="Y86" s="67">
        <v>1</v>
      </c>
      <c r="Z86" s="67">
        <v>317</v>
      </c>
      <c r="AA86" s="67">
        <v>94</v>
      </c>
      <c r="AB86" s="67">
        <v>223</v>
      </c>
    </row>
    <row r="87" spans="19:28" ht="12">
      <c r="S87" s="65" t="s">
        <v>143</v>
      </c>
      <c r="T87" s="65" t="s">
        <v>103</v>
      </c>
      <c r="U87" s="65" t="s">
        <v>128</v>
      </c>
      <c r="V87" s="67">
        <v>739</v>
      </c>
      <c r="W87" s="67">
        <v>395</v>
      </c>
      <c r="X87" s="67">
        <v>268</v>
      </c>
      <c r="Y87" s="67">
        <v>3</v>
      </c>
      <c r="Z87" s="67">
        <v>73</v>
      </c>
      <c r="AA87" s="67">
        <v>36</v>
      </c>
      <c r="AB87" s="67">
        <v>37</v>
      </c>
    </row>
    <row r="88" spans="19:28" ht="12">
      <c r="S88" s="65" t="s">
        <v>143</v>
      </c>
      <c r="T88" s="65" t="s">
        <v>103</v>
      </c>
      <c r="U88" s="65" t="s">
        <v>129</v>
      </c>
      <c r="V88" s="67">
        <v>713</v>
      </c>
      <c r="W88" s="67">
        <v>295</v>
      </c>
      <c r="X88" s="67">
        <v>359</v>
      </c>
      <c r="Y88" s="67">
        <v>6</v>
      </c>
      <c r="Z88" s="67">
        <v>53</v>
      </c>
      <c r="AA88" s="67">
        <v>44</v>
      </c>
      <c r="AB88" s="67">
        <v>9</v>
      </c>
    </row>
    <row r="89" spans="19:28" ht="12">
      <c r="S89" s="65" t="s">
        <v>143</v>
      </c>
      <c r="T89" s="65" t="s">
        <v>103</v>
      </c>
      <c r="U89" s="65" t="s">
        <v>130</v>
      </c>
      <c r="V89" s="67">
        <v>545</v>
      </c>
      <c r="W89" s="67">
        <v>364</v>
      </c>
      <c r="X89" s="67">
        <v>154</v>
      </c>
      <c r="Y89" s="67">
        <v>1</v>
      </c>
      <c r="Z89" s="67">
        <v>26</v>
      </c>
      <c r="AA89" s="67">
        <v>0</v>
      </c>
      <c r="AB89" s="67">
        <v>26</v>
      </c>
    </row>
    <row r="90" spans="19:28" ht="12">
      <c r="S90" s="65" t="s">
        <v>143</v>
      </c>
      <c r="T90" s="65" t="s">
        <v>103</v>
      </c>
      <c r="U90" s="65" t="s">
        <v>131</v>
      </c>
      <c r="V90" s="67">
        <v>736</v>
      </c>
      <c r="W90" s="67">
        <v>473</v>
      </c>
      <c r="X90" s="67">
        <v>213</v>
      </c>
      <c r="Y90" s="67">
        <v>0</v>
      </c>
      <c r="Z90" s="67">
        <v>50</v>
      </c>
      <c r="AA90" s="67">
        <v>0</v>
      </c>
      <c r="AB90" s="67">
        <v>50</v>
      </c>
    </row>
    <row r="91" spans="19:28" ht="12">
      <c r="S91" s="65" t="s">
        <v>143</v>
      </c>
      <c r="T91" s="65" t="s">
        <v>103</v>
      </c>
      <c r="U91" s="65" t="s">
        <v>132</v>
      </c>
      <c r="V91" s="67">
        <v>601</v>
      </c>
      <c r="W91" s="67">
        <v>210</v>
      </c>
      <c r="X91" s="67">
        <v>258</v>
      </c>
      <c r="Y91" s="67">
        <v>11</v>
      </c>
      <c r="Z91" s="67">
        <v>122</v>
      </c>
      <c r="AA91" s="67">
        <v>107</v>
      </c>
      <c r="AB91" s="67">
        <v>15</v>
      </c>
    </row>
    <row r="92" spans="19:28" ht="12">
      <c r="S92" s="65" t="s">
        <v>143</v>
      </c>
      <c r="T92" s="65" t="s">
        <v>103</v>
      </c>
      <c r="U92" s="65" t="s">
        <v>133</v>
      </c>
      <c r="V92" s="67">
        <v>3536</v>
      </c>
      <c r="W92" s="67">
        <v>1047</v>
      </c>
      <c r="X92" s="67">
        <v>1650</v>
      </c>
      <c r="Y92" s="67">
        <v>25</v>
      </c>
      <c r="Z92" s="67">
        <v>814</v>
      </c>
      <c r="AA92" s="67">
        <v>401</v>
      </c>
      <c r="AB92" s="67">
        <v>364</v>
      </c>
    </row>
    <row r="93" spans="19:28" ht="12">
      <c r="S93" s="65" t="s">
        <v>143</v>
      </c>
      <c r="T93" s="65" t="s">
        <v>103</v>
      </c>
      <c r="U93" s="65" t="s">
        <v>134</v>
      </c>
      <c r="V93" s="67">
        <v>424</v>
      </c>
      <c r="W93" s="67">
        <v>228</v>
      </c>
      <c r="X93" s="67">
        <v>175</v>
      </c>
      <c r="Y93" s="67">
        <v>1</v>
      </c>
      <c r="Z93" s="67">
        <v>20</v>
      </c>
      <c r="AA93" s="67">
        <v>0</v>
      </c>
      <c r="AB93" s="67">
        <v>20</v>
      </c>
    </row>
    <row r="94" spans="19:28" ht="12">
      <c r="S94" s="65" t="s">
        <v>143</v>
      </c>
      <c r="T94" s="65" t="s">
        <v>103</v>
      </c>
      <c r="U94" s="65" t="s">
        <v>135</v>
      </c>
      <c r="V94" s="67">
        <v>483</v>
      </c>
      <c r="W94" s="67">
        <v>297</v>
      </c>
      <c r="X94" s="67">
        <v>167</v>
      </c>
      <c r="Y94" s="67">
        <v>1</v>
      </c>
      <c r="Z94" s="67">
        <v>18</v>
      </c>
      <c r="AA94" s="67">
        <v>0</v>
      </c>
      <c r="AB94" s="67">
        <v>18</v>
      </c>
    </row>
    <row r="95" spans="19:28" ht="12">
      <c r="S95" s="65" t="s">
        <v>143</v>
      </c>
      <c r="T95" s="65" t="s">
        <v>103</v>
      </c>
      <c r="U95" s="65" t="s">
        <v>136</v>
      </c>
      <c r="V95" s="67">
        <v>1076</v>
      </c>
      <c r="W95" s="67">
        <v>467</v>
      </c>
      <c r="X95" s="67">
        <v>533</v>
      </c>
      <c r="Y95" s="67">
        <v>4</v>
      </c>
      <c r="Z95" s="67">
        <v>72</v>
      </c>
      <c r="AA95" s="67">
        <v>0</v>
      </c>
      <c r="AB95" s="67">
        <v>72</v>
      </c>
    </row>
    <row r="96" spans="19:28" ht="12">
      <c r="S96" s="65" t="s">
        <v>143</v>
      </c>
      <c r="T96" s="65" t="s">
        <v>103</v>
      </c>
      <c r="U96" s="65" t="s">
        <v>137</v>
      </c>
      <c r="V96" s="67">
        <v>630</v>
      </c>
      <c r="W96" s="67">
        <v>279</v>
      </c>
      <c r="X96" s="67">
        <v>262</v>
      </c>
      <c r="Y96" s="67">
        <v>1</v>
      </c>
      <c r="Z96" s="67">
        <v>88</v>
      </c>
      <c r="AA96" s="67">
        <v>56</v>
      </c>
      <c r="AB96" s="67">
        <v>32</v>
      </c>
    </row>
    <row r="97" spans="19:28" ht="12">
      <c r="S97" s="65" t="s">
        <v>143</v>
      </c>
      <c r="T97" s="65" t="s">
        <v>103</v>
      </c>
      <c r="U97" s="65" t="s">
        <v>138</v>
      </c>
      <c r="V97" s="67">
        <v>859</v>
      </c>
      <c r="W97" s="67">
        <v>347</v>
      </c>
      <c r="X97" s="67">
        <v>336</v>
      </c>
      <c r="Y97" s="67">
        <v>2</v>
      </c>
      <c r="Z97" s="67">
        <v>174</v>
      </c>
      <c r="AA97" s="67">
        <v>110</v>
      </c>
      <c r="AB97" s="67">
        <v>62</v>
      </c>
    </row>
    <row r="98" spans="19:28" ht="12">
      <c r="S98" s="65" t="s">
        <v>143</v>
      </c>
      <c r="T98" s="65" t="s">
        <v>103</v>
      </c>
      <c r="U98" s="65" t="s">
        <v>139</v>
      </c>
      <c r="V98" s="67">
        <v>1038</v>
      </c>
      <c r="W98" s="67">
        <v>476</v>
      </c>
      <c r="X98" s="67">
        <v>420</v>
      </c>
      <c r="Y98" s="67">
        <v>3</v>
      </c>
      <c r="Z98" s="67">
        <v>139</v>
      </c>
      <c r="AA98" s="67">
        <v>90</v>
      </c>
      <c r="AB98" s="67">
        <v>49</v>
      </c>
    </row>
    <row r="99" spans="19:28" ht="12">
      <c r="S99" s="65" t="s">
        <v>143</v>
      </c>
      <c r="T99" s="65" t="s">
        <v>103</v>
      </c>
      <c r="U99" s="65" t="s">
        <v>140</v>
      </c>
      <c r="V99" s="67">
        <v>1580</v>
      </c>
      <c r="W99" s="67">
        <v>412</v>
      </c>
      <c r="X99" s="67">
        <v>1045</v>
      </c>
      <c r="Y99" s="67">
        <v>4</v>
      </c>
      <c r="Z99" s="67">
        <v>119</v>
      </c>
      <c r="AA99" s="67">
        <v>99</v>
      </c>
      <c r="AB99" s="67">
        <v>16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９月分着工新設住宅戸数：利用関係別・都道府県別表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3056</v>
      </c>
      <c r="D6" s="62">
        <f aca="true" t="shared" si="1" ref="D6:D52">IF(OR($V6="",$V53=""),"",IF(AND($V6=0,$V53=0),"0.0",IF(AND($V6&gt;0,$V53=0),"     -   ",IF(AND($V6=0,$V53&gt;0),"  -100.0",$V6/$V53*100-100))))</f>
        <v>-21.600820933812216</v>
      </c>
      <c r="E6" s="63">
        <f aca="true" t="shared" si="2" ref="E6:E52">IF($W6="","",IF($W6=0,0,$W6))</f>
        <v>984</v>
      </c>
      <c r="F6" s="62">
        <f aca="true" t="shared" si="3" ref="F6:F52">IF(OR($W6="",$W53=""),"",IF(AND($W6=0,$W53=0),"0.0",IF(AND($W6&gt;0,$W53=0),"     -   ",IF(AND($W6=0,$W53&gt;0),"  -100.0",$W6/$W53*100-100))))</f>
        <v>-28.798842257597684</v>
      </c>
      <c r="G6" s="63">
        <f aca="true" t="shared" si="4" ref="G6:G52">IF($X6="","",IF($X6=0,0,$X6))</f>
        <v>1718</v>
      </c>
      <c r="H6" s="62">
        <f aca="true" t="shared" si="5" ref="H6:H52">IF(OR($X6="",$X53=""),"",IF(AND($X6=0,$X53=0),"0.0",IF(AND($X6&gt;0,$X53=0),"     -   ",IF(AND($X6=0,$X53&gt;0),"  -100.0",$X6/$X53*100-100))))</f>
        <v>-9.388185654008439</v>
      </c>
      <c r="I6" s="63">
        <f aca="true" t="shared" si="6" ref="I6:I52">IF($Y6="","",IF($Y6=0,0,$Y6))</f>
        <v>2</v>
      </c>
      <c r="J6" s="62">
        <f aca="true" t="shared" si="7" ref="J6:J52">IF(OR($Y6="",$Y53=""),"",IF(AND($Y6=0,$Y53=0),"0.0",IF(AND($Y6&gt;0,$Y53=0),"     -   ",IF(AND($Y6=0,$Y53&gt;0),"  -100.0",$Y6/$Y53*100-100))))</f>
        <v>-85.71428571428572</v>
      </c>
      <c r="K6" s="63">
        <f aca="true" t="shared" si="8" ref="K6:K52">IF($Z6="","",IF($Z6=0,0,$Z6))</f>
        <v>352</v>
      </c>
      <c r="L6" s="62">
        <f aca="true" t="shared" si="9" ref="L6:L52">IF(OR($Z6="",$Z53=""),"",IF(AND($Z6=0,$Z53=0),"0.0",IF(AND($Z6&gt;0,$Z53=0),"     -   ",IF(AND($Z6=0,$Z53&gt;0),"  -100.0",$Z6/$Z53*100-100))))</f>
        <v>-41.91419141914191</v>
      </c>
      <c r="M6" s="63">
        <f aca="true" t="shared" si="10" ref="M6:M52">IF($AA6="","",IF($AA6=0,0,$AA6))</f>
        <v>202</v>
      </c>
      <c r="N6" s="62">
        <f aca="true" t="shared" si="11" ref="N6:N52">IF(OR($AA6="",$AA53=""),"",IF(AND($AA6=0,$AA53=0),"0.0",IF(AND($AA6&gt;0,$AA53=0),"     -   ",IF(AND($AA6=0,$AA53&gt;0),"  -100.0",$AA6/$AA53*100-100))))</f>
        <v>-53.775743707093824</v>
      </c>
      <c r="O6" s="63">
        <f aca="true" t="shared" si="12" ref="O6:O52">IF($AB6="","",IF($AB6=0,0,$AB6))</f>
        <v>150</v>
      </c>
      <c r="P6" s="64">
        <f aca="true" t="shared" si="13" ref="P6:P52">IF(OR($AB6="",$AB53=""),"",IF(AND($AB6=0,$AB53=0),"0.0",IF(AND($AB6&gt;0,$AB53=0),"     -   ",IF(AND($AB6=0,$AB53&gt;0),"  -100.0",$AB6/$AB53*100-100))))</f>
        <v>-11.242603550295854</v>
      </c>
      <c r="R6" s="1" t="s">
        <v>92</v>
      </c>
      <c r="S6" s="65" t="s">
        <v>142</v>
      </c>
      <c r="T6" s="65" t="s">
        <v>102</v>
      </c>
      <c r="U6" s="65" t="s">
        <v>95</v>
      </c>
      <c r="V6" s="66">
        <v>3056</v>
      </c>
      <c r="W6" s="66">
        <v>984</v>
      </c>
      <c r="X6" s="66">
        <v>1718</v>
      </c>
      <c r="Y6" s="66">
        <v>2</v>
      </c>
      <c r="Z6" s="66">
        <v>352</v>
      </c>
      <c r="AA6" s="66">
        <v>202</v>
      </c>
      <c r="AB6" s="66">
        <v>150</v>
      </c>
    </row>
    <row r="7" spans="2:28" ht="15.75" customHeight="1">
      <c r="B7" s="12" t="s">
        <v>11</v>
      </c>
      <c r="C7" s="61">
        <f t="shared" si="0"/>
        <v>550</v>
      </c>
      <c r="D7" s="62">
        <f t="shared" si="1"/>
        <v>-17.66467065868264</v>
      </c>
      <c r="E7" s="63">
        <f t="shared" si="2"/>
        <v>363</v>
      </c>
      <c r="F7" s="62">
        <f t="shared" si="3"/>
        <v>-21.935483870967744</v>
      </c>
      <c r="G7" s="63">
        <f t="shared" si="4"/>
        <v>161</v>
      </c>
      <c r="H7" s="62">
        <f t="shared" si="5"/>
        <v>-9.550561797752806</v>
      </c>
      <c r="I7" s="63">
        <f t="shared" si="6"/>
        <v>0</v>
      </c>
      <c r="J7" s="62" t="str">
        <f t="shared" si="7"/>
        <v>  -100.0</v>
      </c>
      <c r="K7" s="63">
        <f t="shared" si="8"/>
        <v>26</v>
      </c>
      <c r="L7" s="62">
        <f t="shared" si="9"/>
        <v>8.333333333333329</v>
      </c>
      <c r="M7" s="63">
        <f t="shared" si="10"/>
        <v>0</v>
      </c>
      <c r="N7" s="62" t="str">
        <f t="shared" si="11"/>
        <v>0.0</v>
      </c>
      <c r="O7" s="63">
        <f t="shared" si="12"/>
        <v>26</v>
      </c>
      <c r="P7" s="64">
        <f t="shared" si="13"/>
        <v>8.333333333333329</v>
      </c>
      <c r="S7" s="65" t="s">
        <v>142</v>
      </c>
      <c r="T7" s="65" t="s">
        <v>102</v>
      </c>
      <c r="U7" s="65" t="s">
        <v>96</v>
      </c>
      <c r="V7" s="67">
        <v>550</v>
      </c>
      <c r="W7" s="67">
        <v>363</v>
      </c>
      <c r="X7" s="67">
        <v>161</v>
      </c>
      <c r="Y7" s="67">
        <v>0</v>
      </c>
      <c r="Z7" s="67">
        <v>26</v>
      </c>
      <c r="AA7" s="67">
        <v>0</v>
      </c>
      <c r="AB7" s="67">
        <v>26</v>
      </c>
    </row>
    <row r="8" spans="2:28" ht="15.75" customHeight="1">
      <c r="B8" s="12" t="s">
        <v>12</v>
      </c>
      <c r="C8" s="61">
        <f t="shared" si="0"/>
        <v>778</v>
      </c>
      <c r="D8" s="62">
        <f t="shared" si="1"/>
        <v>-15.342763873775851</v>
      </c>
      <c r="E8" s="63">
        <f t="shared" si="2"/>
        <v>392</v>
      </c>
      <c r="F8" s="62">
        <f t="shared" si="3"/>
        <v>-20.325203252032523</v>
      </c>
      <c r="G8" s="63">
        <f t="shared" si="4"/>
        <v>252</v>
      </c>
      <c r="H8" s="62">
        <f t="shared" si="5"/>
        <v>-18.446601941747574</v>
      </c>
      <c r="I8" s="63">
        <f t="shared" si="6"/>
        <v>5</v>
      </c>
      <c r="J8" s="62">
        <f t="shared" si="7"/>
        <v>-68.75</v>
      </c>
      <c r="K8" s="63">
        <f t="shared" si="8"/>
        <v>129</v>
      </c>
      <c r="L8" s="62">
        <f t="shared" si="9"/>
        <v>26.470588235294116</v>
      </c>
      <c r="M8" s="63">
        <f t="shared" si="10"/>
        <v>83</v>
      </c>
      <c r="N8" s="62">
        <f t="shared" si="11"/>
        <v>12.162162162162176</v>
      </c>
      <c r="O8" s="63">
        <f t="shared" si="12"/>
        <v>46</v>
      </c>
      <c r="P8" s="64">
        <f t="shared" si="13"/>
        <v>64.28571428571428</v>
      </c>
      <c r="S8" s="65" t="s">
        <v>142</v>
      </c>
      <c r="T8" s="65" t="s">
        <v>102</v>
      </c>
      <c r="U8" s="65" t="s">
        <v>94</v>
      </c>
      <c r="V8" s="67">
        <v>778</v>
      </c>
      <c r="W8" s="67">
        <v>392</v>
      </c>
      <c r="X8" s="67">
        <v>252</v>
      </c>
      <c r="Y8" s="67">
        <v>5</v>
      </c>
      <c r="Z8" s="67">
        <v>129</v>
      </c>
      <c r="AA8" s="67">
        <v>83</v>
      </c>
      <c r="AB8" s="67">
        <v>46</v>
      </c>
    </row>
    <row r="9" spans="2:28" ht="15.75" customHeight="1">
      <c r="B9" s="12" t="s">
        <v>13</v>
      </c>
      <c r="C9" s="61">
        <f t="shared" si="0"/>
        <v>1904</v>
      </c>
      <c r="D9" s="62">
        <f t="shared" si="1"/>
        <v>-4.177151484650224</v>
      </c>
      <c r="E9" s="63">
        <f t="shared" si="2"/>
        <v>640</v>
      </c>
      <c r="F9" s="62">
        <f t="shared" si="3"/>
        <v>-21.27921279212792</v>
      </c>
      <c r="G9" s="63">
        <f t="shared" si="4"/>
        <v>999</v>
      </c>
      <c r="H9" s="62">
        <f t="shared" si="5"/>
        <v>9.180327868852459</v>
      </c>
      <c r="I9" s="63">
        <f t="shared" si="6"/>
        <v>2</v>
      </c>
      <c r="J9" s="62">
        <f t="shared" si="7"/>
        <v>-33.33333333333334</v>
      </c>
      <c r="K9" s="63">
        <f t="shared" si="8"/>
        <v>263</v>
      </c>
      <c r="L9" s="62">
        <f t="shared" si="9"/>
        <v>2.734375</v>
      </c>
      <c r="M9" s="63">
        <f t="shared" si="10"/>
        <v>65</v>
      </c>
      <c r="N9" s="62" t="str">
        <f t="shared" si="11"/>
        <v>     -   </v>
      </c>
      <c r="O9" s="63">
        <f t="shared" si="12"/>
        <v>198</v>
      </c>
      <c r="P9" s="64">
        <f t="shared" si="13"/>
        <v>-19.51219512195121</v>
      </c>
      <c r="S9" s="65" t="s">
        <v>142</v>
      </c>
      <c r="T9" s="65" t="s">
        <v>102</v>
      </c>
      <c r="U9" s="65" t="s">
        <v>97</v>
      </c>
      <c r="V9" s="67">
        <v>1904</v>
      </c>
      <c r="W9" s="67">
        <v>640</v>
      </c>
      <c r="X9" s="67">
        <v>999</v>
      </c>
      <c r="Y9" s="67">
        <v>2</v>
      </c>
      <c r="Z9" s="67">
        <v>263</v>
      </c>
      <c r="AA9" s="67">
        <v>65</v>
      </c>
      <c r="AB9" s="67">
        <v>198</v>
      </c>
    </row>
    <row r="10" spans="2:28" ht="15.75" customHeight="1">
      <c r="B10" s="12" t="s">
        <v>14</v>
      </c>
      <c r="C10" s="61">
        <f t="shared" si="0"/>
        <v>329</v>
      </c>
      <c r="D10" s="62">
        <f t="shared" si="1"/>
        <v>-12.962962962962962</v>
      </c>
      <c r="E10" s="63">
        <f t="shared" si="2"/>
        <v>230</v>
      </c>
      <c r="F10" s="62">
        <f t="shared" si="3"/>
        <v>-28.348909657320874</v>
      </c>
      <c r="G10" s="63">
        <f t="shared" si="4"/>
        <v>80</v>
      </c>
      <c r="H10" s="62">
        <f t="shared" si="5"/>
        <v>150</v>
      </c>
      <c r="I10" s="63">
        <f t="shared" si="6"/>
        <v>1</v>
      </c>
      <c r="J10" s="62" t="str">
        <f t="shared" si="7"/>
        <v>     -   </v>
      </c>
      <c r="K10" s="63">
        <f t="shared" si="8"/>
        <v>18</v>
      </c>
      <c r="L10" s="62">
        <f t="shared" si="9"/>
        <v>-28</v>
      </c>
      <c r="M10" s="63">
        <f t="shared" si="10"/>
        <v>0</v>
      </c>
      <c r="N10" s="62" t="str">
        <f t="shared" si="11"/>
        <v>0.0</v>
      </c>
      <c r="O10" s="63">
        <f t="shared" si="12"/>
        <v>18</v>
      </c>
      <c r="P10" s="64">
        <f t="shared" si="13"/>
        <v>-28</v>
      </c>
      <c r="S10" s="65" t="s">
        <v>142</v>
      </c>
      <c r="T10" s="65" t="s">
        <v>102</v>
      </c>
      <c r="U10" s="65" t="s">
        <v>98</v>
      </c>
      <c r="V10" s="67">
        <v>329</v>
      </c>
      <c r="W10" s="67">
        <v>230</v>
      </c>
      <c r="X10" s="67">
        <v>80</v>
      </c>
      <c r="Y10" s="67">
        <v>1</v>
      </c>
      <c r="Z10" s="67">
        <v>18</v>
      </c>
      <c r="AA10" s="67">
        <v>0</v>
      </c>
      <c r="AB10" s="67">
        <v>18</v>
      </c>
    </row>
    <row r="11" spans="2:28" ht="15.75" customHeight="1">
      <c r="B11" s="12" t="s">
        <v>15</v>
      </c>
      <c r="C11" s="61">
        <f t="shared" si="0"/>
        <v>377</v>
      </c>
      <c r="D11" s="62">
        <f t="shared" si="1"/>
        <v>-36.95652173913043</v>
      </c>
      <c r="E11" s="63">
        <f t="shared" si="2"/>
        <v>203</v>
      </c>
      <c r="F11" s="62">
        <f t="shared" si="3"/>
        <v>-50.245098039215684</v>
      </c>
      <c r="G11" s="63">
        <f t="shared" si="4"/>
        <v>127</v>
      </c>
      <c r="H11" s="62">
        <f t="shared" si="5"/>
        <v>-16.44736842105263</v>
      </c>
      <c r="I11" s="63">
        <f t="shared" si="6"/>
        <v>0</v>
      </c>
      <c r="J11" s="62" t="str">
        <f t="shared" si="7"/>
        <v>0.0</v>
      </c>
      <c r="K11" s="63">
        <f t="shared" si="8"/>
        <v>47</v>
      </c>
      <c r="L11" s="62">
        <f t="shared" si="9"/>
        <v>23.684210526315795</v>
      </c>
      <c r="M11" s="63">
        <f t="shared" si="10"/>
        <v>0</v>
      </c>
      <c r="N11" s="62" t="str">
        <f t="shared" si="11"/>
        <v>0.0</v>
      </c>
      <c r="O11" s="63">
        <f t="shared" si="12"/>
        <v>47</v>
      </c>
      <c r="P11" s="64">
        <f t="shared" si="13"/>
        <v>23.684210526315795</v>
      </c>
      <c r="S11" s="65" t="s">
        <v>142</v>
      </c>
      <c r="T11" s="65" t="s">
        <v>102</v>
      </c>
      <c r="U11" s="65" t="s">
        <v>99</v>
      </c>
      <c r="V11" s="67">
        <v>377</v>
      </c>
      <c r="W11" s="67">
        <v>203</v>
      </c>
      <c r="X11" s="67">
        <v>127</v>
      </c>
      <c r="Y11" s="67">
        <v>0</v>
      </c>
      <c r="Z11" s="67">
        <v>47</v>
      </c>
      <c r="AA11" s="67">
        <v>0</v>
      </c>
      <c r="AB11" s="67">
        <v>47</v>
      </c>
    </row>
    <row r="12" spans="2:28" ht="15.75" customHeight="1">
      <c r="B12" s="12" t="s">
        <v>16</v>
      </c>
      <c r="C12" s="61">
        <f t="shared" si="0"/>
        <v>1050</v>
      </c>
      <c r="D12" s="62">
        <f t="shared" si="1"/>
        <v>-12.060301507537687</v>
      </c>
      <c r="E12" s="63">
        <f t="shared" si="2"/>
        <v>608</v>
      </c>
      <c r="F12" s="62">
        <f t="shared" si="3"/>
        <v>-11.8840579710145</v>
      </c>
      <c r="G12" s="63">
        <f t="shared" si="4"/>
        <v>349</v>
      </c>
      <c r="H12" s="62">
        <f t="shared" si="5"/>
        <v>-20.501138952164013</v>
      </c>
      <c r="I12" s="63">
        <f t="shared" si="6"/>
        <v>9</v>
      </c>
      <c r="J12" s="62">
        <f t="shared" si="7"/>
        <v>200</v>
      </c>
      <c r="K12" s="63">
        <f t="shared" si="8"/>
        <v>84</v>
      </c>
      <c r="L12" s="62">
        <f t="shared" si="9"/>
        <v>35.48387096774192</v>
      </c>
      <c r="M12" s="63">
        <f t="shared" si="10"/>
        <v>0</v>
      </c>
      <c r="N12" s="62" t="str">
        <f t="shared" si="11"/>
        <v>0.0</v>
      </c>
      <c r="O12" s="63">
        <f t="shared" si="12"/>
        <v>84</v>
      </c>
      <c r="P12" s="64">
        <f t="shared" si="13"/>
        <v>35.48387096774192</v>
      </c>
      <c r="S12" s="65" t="s">
        <v>142</v>
      </c>
      <c r="T12" s="65" t="s">
        <v>102</v>
      </c>
      <c r="U12" s="65" t="s">
        <v>100</v>
      </c>
      <c r="V12" s="67">
        <v>1050</v>
      </c>
      <c r="W12" s="67">
        <v>608</v>
      </c>
      <c r="X12" s="67">
        <v>349</v>
      </c>
      <c r="Y12" s="67">
        <v>9</v>
      </c>
      <c r="Z12" s="67">
        <v>84</v>
      </c>
      <c r="AA12" s="67">
        <v>0</v>
      </c>
      <c r="AB12" s="67">
        <v>84</v>
      </c>
    </row>
    <row r="13" spans="2:28" ht="15.75" customHeight="1">
      <c r="B13" s="12" t="s">
        <v>17</v>
      </c>
      <c r="C13" s="61">
        <f t="shared" si="0"/>
        <v>1858</v>
      </c>
      <c r="D13" s="62">
        <f t="shared" si="1"/>
        <v>-16.6068222621185</v>
      </c>
      <c r="E13" s="63">
        <f t="shared" si="2"/>
        <v>877</v>
      </c>
      <c r="F13" s="62">
        <f t="shared" si="3"/>
        <v>-12.64940239043824</v>
      </c>
      <c r="G13" s="63">
        <f t="shared" si="4"/>
        <v>719</v>
      </c>
      <c r="H13" s="62">
        <f t="shared" si="5"/>
        <v>-15.112160566706024</v>
      </c>
      <c r="I13" s="63">
        <f t="shared" si="6"/>
        <v>2</v>
      </c>
      <c r="J13" s="62">
        <f t="shared" si="7"/>
        <v>0</v>
      </c>
      <c r="K13" s="63">
        <f t="shared" si="8"/>
        <v>260</v>
      </c>
      <c r="L13" s="62">
        <f t="shared" si="9"/>
        <v>-30.666666666666657</v>
      </c>
      <c r="M13" s="63">
        <f t="shared" si="10"/>
        <v>0</v>
      </c>
      <c r="N13" s="62" t="str">
        <f t="shared" si="11"/>
        <v>  -100.0</v>
      </c>
      <c r="O13" s="63">
        <f t="shared" si="12"/>
        <v>260</v>
      </c>
      <c r="P13" s="64">
        <f t="shared" si="13"/>
        <v>65.60509554140128</v>
      </c>
      <c r="S13" s="65" t="s">
        <v>142</v>
      </c>
      <c r="T13" s="65" t="s">
        <v>102</v>
      </c>
      <c r="U13" s="65" t="s">
        <v>101</v>
      </c>
      <c r="V13" s="67">
        <v>1858</v>
      </c>
      <c r="W13" s="67">
        <v>877</v>
      </c>
      <c r="X13" s="67">
        <v>719</v>
      </c>
      <c r="Y13" s="67">
        <v>2</v>
      </c>
      <c r="Z13" s="67">
        <v>260</v>
      </c>
      <c r="AA13" s="67">
        <v>0</v>
      </c>
      <c r="AB13" s="67">
        <v>260</v>
      </c>
    </row>
    <row r="14" spans="2:28" ht="15.75" customHeight="1">
      <c r="B14" s="12" t="s">
        <v>18</v>
      </c>
      <c r="C14" s="61">
        <f t="shared" si="0"/>
        <v>1193</v>
      </c>
      <c r="D14" s="62">
        <f t="shared" si="1"/>
        <v>-2.7709861450692728</v>
      </c>
      <c r="E14" s="63">
        <f t="shared" si="2"/>
        <v>546</v>
      </c>
      <c r="F14" s="62">
        <f t="shared" si="3"/>
        <v>-20.86956521739131</v>
      </c>
      <c r="G14" s="63">
        <f t="shared" si="4"/>
        <v>428</v>
      </c>
      <c r="H14" s="62">
        <f t="shared" si="5"/>
        <v>26.62721893491124</v>
      </c>
      <c r="I14" s="63">
        <f t="shared" si="6"/>
        <v>15</v>
      </c>
      <c r="J14" s="62">
        <f t="shared" si="7"/>
        <v>150</v>
      </c>
      <c r="K14" s="63">
        <f t="shared" si="8"/>
        <v>204</v>
      </c>
      <c r="L14" s="62">
        <f t="shared" si="9"/>
        <v>5.699481865284966</v>
      </c>
      <c r="M14" s="63">
        <f t="shared" si="10"/>
        <v>56</v>
      </c>
      <c r="N14" s="62">
        <f t="shared" si="11"/>
        <v>-13.84615384615384</v>
      </c>
      <c r="O14" s="63">
        <f t="shared" si="12"/>
        <v>148</v>
      </c>
      <c r="P14" s="64">
        <f t="shared" si="13"/>
        <v>15.625</v>
      </c>
      <c r="S14" s="65" t="s">
        <v>142</v>
      </c>
      <c r="T14" s="65" t="s">
        <v>102</v>
      </c>
      <c r="U14" s="65" t="s">
        <v>102</v>
      </c>
      <c r="V14" s="67">
        <v>1193</v>
      </c>
      <c r="W14" s="67">
        <v>546</v>
      </c>
      <c r="X14" s="67">
        <v>428</v>
      </c>
      <c r="Y14" s="67">
        <v>15</v>
      </c>
      <c r="Z14" s="67">
        <v>204</v>
      </c>
      <c r="AA14" s="67">
        <v>56</v>
      </c>
      <c r="AB14" s="67">
        <v>148</v>
      </c>
    </row>
    <row r="15" spans="2:28" ht="15.75" customHeight="1">
      <c r="B15" s="12" t="s">
        <v>19</v>
      </c>
      <c r="C15" s="61">
        <f t="shared" si="0"/>
        <v>865</v>
      </c>
      <c r="D15" s="62">
        <f t="shared" si="1"/>
        <v>-28.036605657237928</v>
      </c>
      <c r="E15" s="63">
        <f t="shared" si="2"/>
        <v>524</v>
      </c>
      <c r="F15" s="62">
        <f t="shared" si="3"/>
        <v>-25.035765379113016</v>
      </c>
      <c r="G15" s="63">
        <f t="shared" si="4"/>
        <v>170</v>
      </c>
      <c r="H15" s="62">
        <f t="shared" si="5"/>
        <v>-43.14381270903011</v>
      </c>
      <c r="I15" s="63">
        <f t="shared" si="6"/>
        <v>8</v>
      </c>
      <c r="J15" s="62">
        <f t="shared" si="7"/>
        <v>166.66666666666663</v>
      </c>
      <c r="K15" s="63">
        <f t="shared" si="8"/>
        <v>163</v>
      </c>
      <c r="L15" s="62">
        <f t="shared" si="9"/>
        <v>-18.90547263681593</v>
      </c>
      <c r="M15" s="63">
        <f t="shared" si="10"/>
        <v>0</v>
      </c>
      <c r="N15" s="62" t="str">
        <f t="shared" si="11"/>
        <v>  -100.0</v>
      </c>
      <c r="O15" s="63">
        <f t="shared" si="12"/>
        <v>163</v>
      </c>
      <c r="P15" s="64">
        <f t="shared" si="13"/>
        <v>3.1645569620253156</v>
      </c>
      <c r="S15" s="65" t="s">
        <v>142</v>
      </c>
      <c r="T15" s="65" t="s">
        <v>102</v>
      </c>
      <c r="U15" s="65" t="s">
        <v>103</v>
      </c>
      <c r="V15" s="67">
        <v>865</v>
      </c>
      <c r="W15" s="67">
        <v>524</v>
      </c>
      <c r="X15" s="67">
        <v>170</v>
      </c>
      <c r="Y15" s="67">
        <v>8</v>
      </c>
      <c r="Z15" s="67">
        <v>163</v>
      </c>
      <c r="AA15" s="67">
        <v>0</v>
      </c>
      <c r="AB15" s="67">
        <v>163</v>
      </c>
    </row>
    <row r="16" spans="2:28" ht="15.75" customHeight="1">
      <c r="B16" s="12" t="s">
        <v>20</v>
      </c>
      <c r="C16" s="61">
        <f t="shared" si="0"/>
        <v>4449</v>
      </c>
      <c r="D16" s="62">
        <f t="shared" si="1"/>
        <v>-10.698514652749907</v>
      </c>
      <c r="E16" s="63">
        <f t="shared" si="2"/>
        <v>1308</v>
      </c>
      <c r="F16" s="62">
        <f t="shared" si="3"/>
        <v>-27.894156560088206</v>
      </c>
      <c r="G16" s="63">
        <f t="shared" si="4"/>
        <v>1675</v>
      </c>
      <c r="H16" s="62">
        <f t="shared" si="5"/>
        <v>-0.11926058437687459</v>
      </c>
      <c r="I16" s="63">
        <f t="shared" si="6"/>
        <v>1</v>
      </c>
      <c r="J16" s="62">
        <f t="shared" si="7"/>
        <v>-83.33333333333334</v>
      </c>
      <c r="K16" s="63">
        <f t="shared" si="8"/>
        <v>1465</v>
      </c>
      <c r="L16" s="62">
        <f t="shared" si="9"/>
        <v>-1.3468013468013567</v>
      </c>
      <c r="M16" s="63">
        <f t="shared" si="10"/>
        <v>382</v>
      </c>
      <c r="N16" s="62">
        <f t="shared" si="11"/>
        <v>19.0031152647975</v>
      </c>
      <c r="O16" s="63">
        <f t="shared" si="12"/>
        <v>1068</v>
      </c>
      <c r="P16" s="64">
        <f t="shared" si="13"/>
        <v>-7.931034482758619</v>
      </c>
      <c r="S16" s="65" t="s">
        <v>142</v>
      </c>
      <c r="T16" s="65" t="s">
        <v>102</v>
      </c>
      <c r="U16" s="65" t="s">
        <v>104</v>
      </c>
      <c r="V16" s="67">
        <v>4449</v>
      </c>
      <c r="W16" s="67">
        <v>1308</v>
      </c>
      <c r="X16" s="67">
        <v>1675</v>
      </c>
      <c r="Y16" s="67">
        <v>1</v>
      </c>
      <c r="Z16" s="67">
        <v>1465</v>
      </c>
      <c r="AA16" s="67">
        <v>382</v>
      </c>
      <c r="AB16" s="67">
        <v>1068</v>
      </c>
    </row>
    <row r="17" spans="2:28" ht="15.75" customHeight="1">
      <c r="B17" s="12" t="s">
        <v>21</v>
      </c>
      <c r="C17" s="61">
        <f t="shared" si="0"/>
        <v>4141</v>
      </c>
      <c r="D17" s="62">
        <f t="shared" si="1"/>
        <v>9.290050145157025</v>
      </c>
      <c r="E17" s="63">
        <f t="shared" si="2"/>
        <v>1067</v>
      </c>
      <c r="F17" s="62">
        <f t="shared" si="3"/>
        <v>-19.894894894894904</v>
      </c>
      <c r="G17" s="63">
        <f t="shared" si="4"/>
        <v>1175</v>
      </c>
      <c r="H17" s="62">
        <f t="shared" si="5"/>
        <v>-1.260504201680675</v>
      </c>
      <c r="I17" s="63">
        <f t="shared" si="6"/>
        <v>4</v>
      </c>
      <c r="J17" s="62">
        <f t="shared" si="7"/>
        <v>-50</v>
      </c>
      <c r="K17" s="63">
        <f t="shared" si="8"/>
        <v>1895</v>
      </c>
      <c r="L17" s="62">
        <f t="shared" si="9"/>
        <v>50.51628276409849</v>
      </c>
      <c r="M17" s="63">
        <f t="shared" si="10"/>
        <v>1096</v>
      </c>
      <c r="N17" s="62">
        <f t="shared" si="11"/>
        <v>187.66404199475068</v>
      </c>
      <c r="O17" s="63">
        <f t="shared" si="12"/>
        <v>799</v>
      </c>
      <c r="P17" s="64">
        <f t="shared" si="13"/>
        <v>-8.997722095671975</v>
      </c>
      <c r="S17" s="65" t="s">
        <v>142</v>
      </c>
      <c r="T17" s="65" t="s">
        <v>102</v>
      </c>
      <c r="U17" s="65" t="s">
        <v>105</v>
      </c>
      <c r="V17" s="67">
        <v>4141</v>
      </c>
      <c r="W17" s="67">
        <v>1067</v>
      </c>
      <c r="X17" s="67">
        <v>1175</v>
      </c>
      <c r="Y17" s="67">
        <v>4</v>
      </c>
      <c r="Z17" s="67">
        <v>1895</v>
      </c>
      <c r="AA17" s="67">
        <v>1096</v>
      </c>
      <c r="AB17" s="67">
        <v>799</v>
      </c>
    </row>
    <row r="18" spans="2:28" ht="15.75" customHeight="1">
      <c r="B18" s="12" t="s">
        <v>22</v>
      </c>
      <c r="C18" s="61">
        <f t="shared" si="0"/>
        <v>12340</v>
      </c>
      <c r="D18" s="62">
        <f t="shared" si="1"/>
        <v>-2.7580772261623423</v>
      </c>
      <c r="E18" s="63">
        <f t="shared" si="2"/>
        <v>1480</v>
      </c>
      <c r="F18" s="62">
        <f t="shared" si="3"/>
        <v>-17.686318131256954</v>
      </c>
      <c r="G18" s="63">
        <f t="shared" si="4"/>
        <v>4813</v>
      </c>
      <c r="H18" s="62">
        <f t="shared" si="5"/>
        <v>-2.6102792391744174</v>
      </c>
      <c r="I18" s="63">
        <f t="shared" si="6"/>
        <v>406</v>
      </c>
      <c r="J18" s="62">
        <f t="shared" si="7"/>
        <v>298.03921568627453</v>
      </c>
      <c r="K18" s="63">
        <f t="shared" si="8"/>
        <v>5641</v>
      </c>
      <c r="L18" s="62">
        <f t="shared" si="9"/>
        <v>-3.5396716826265475</v>
      </c>
      <c r="M18" s="63">
        <f t="shared" si="10"/>
        <v>4050</v>
      </c>
      <c r="N18" s="62">
        <f t="shared" si="11"/>
        <v>-1.435872475054751</v>
      </c>
      <c r="O18" s="63">
        <f t="shared" si="12"/>
        <v>1560</v>
      </c>
      <c r="P18" s="64">
        <f t="shared" si="13"/>
        <v>-9.878682842287702</v>
      </c>
      <c r="S18" s="65" t="s">
        <v>142</v>
      </c>
      <c r="T18" s="65" t="s">
        <v>102</v>
      </c>
      <c r="U18" s="65" t="s">
        <v>106</v>
      </c>
      <c r="V18" s="67">
        <v>12340</v>
      </c>
      <c r="W18" s="67">
        <v>1480</v>
      </c>
      <c r="X18" s="67">
        <v>4813</v>
      </c>
      <c r="Y18" s="67">
        <v>406</v>
      </c>
      <c r="Z18" s="67">
        <v>5641</v>
      </c>
      <c r="AA18" s="67">
        <v>4050</v>
      </c>
      <c r="AB18" s="67">
        <v>1560</v>
      </c>
    </row>
    <row r="19" spans="2:28" ht="15.75" customHeight="1">
      <c r="B19" s="12" t="s">
        <v>23</v>
      </c>
      <c r="C19" s="61">
        <f t="shared" si="0"/>
        <v>4984</v>
      </c>
      <c r="D19" s="62">
        <f t="shared" si="1"/>
        <v>-33.77624235981929</v>
      </c>
      <c r="E19" s="63">
        <f t="shared" si="2"/>
        <v>1167</v>
      </c>
      <c r="F19" s="62">
        <f t="shared" si="3"/>
        <v>-32.504337767495656</v>
      </c>
      <c r="G19" s="63">
        <f t="shared" si="4"/>
        <v>1998</v>
      </c>
      <c r="H19" s="62">
        <f t="shared" si="5"/>
        <v>-28.464017185821703</v>
      </c>
      <c r="I19" s="63">
        <f t="shared" si="6"/>
        <v>250</v>
      </c>
      <c r="J19" s="62">
        <f t="shared" si="7"/>
        <v>468.18181818181813</v>
      </c>
      <c r="K19" s="63">
        <f t="shared" si="8"/>
        <v>1569</v>
      </c>
      <c r="L19" s="62">
        <f t="shared" si="9"/>
        <v>-46.99324324324324</v>
      </c>
      <c r="M19" s="63">
        <f t="shared" si="10"/>
        <v>495</v>
      </c>
      <c r="N19" s="62">
        <f t="shared" si="11"/>
        <v>-66.64420485175202</v>
      </c>
      <c r="O19" s="63">
        <f t="shared" si="12"/>
        <v>1050</v>
      </c>
      <c r="P19" s="64">
        <f t="shared" si="13"/>
        <v>-27.33564013840831</v>
      </c>
      <c r="S19" s="65" t="s">
        <v>142</v>
      </c>
      <c r="T19" s="65" t="s">
        <v>102</v>
      </c>
      <c r="U19" s="65" t="s">
        <v>107</v>
      </c>
      <c r="V19" s="67">
        <v>4984</v>
      </c>
      <c r="W19" s="67">
        <v>1167</v>
      </c>
      <c r="X19" s="67">
        <v>1998</v>
      </c>
      <c r="Y19" s="67">
        <v>250</v>
      </c>
      <c r="Z19" s="67">
        <v>1569</v>
      </c>
      <c r="AA19" s="67">
        <v>495</v>
      </c>
      <c r="AB19" s="67">
        <v>1050</v>
      </c>
    </row>
    <row r="20" spans="2:28" ht="15.75" customHeight="1">
      <c r="B20" s="12" t="s">
        <v>24</v>
      </c>
      <c r="C20" s="61">
        <f t="shared" si="0"/>
        <v>989</v>
      </c>
      <c r="D20" s="62">
        <f t="shared" si="1"/>
        <v>-47.58876523582406</v>
      </c>
      <c r="E20" s="63">
        <f t="shared" si="2"/>
        <v>581</v>
      </c>
      <c r="F20" s="62">
        <f t="shared" si="3"/>
        <v>-50.5531914893617</v>
      </c>
      <c r="G20" s="63">
        <f t="shared" si="4"/>
        <v>343</v>
      </c>
      <c r="H20" s="62">
        <f t="shared" si="5"/>
        <v>-44.9438202247191</v>
      </c>
      <c r="I20" s="63">
        <f t="shared" si="6"/>
        <v>2</v>
      </c>
      <c r="J20" s="62">
        <f t="shared" si="7"/>
        <v>-33.33333333333334</v>
      </c>
      <c r="K20" s="63">
        <f t="shared" si="8"/>
        <v>63</v>
      </c>
      <c r="L20" s="62">
        <f t="shared" si="9"/>
        <v>-26.74418604651163</v>
      </c>
      <c r="M20" s="63">
        <f t="shared" si="10"/>
        <v>0</v>
      </c>
      <c r="N20" s="62" t="str">
        <f t="shared" si="11"/>
        <v>  -100.0</v>
      </c>
      <c r="O20" s="63">
        <f t="shared" si="12"/>
        <v>63</v>
      </c>
      <c r="P20" s="64">
        <f t="shared" si="13"/>
        <v>46.51162790697674</v>
      </c>
      <c r="S20" s="65" t="s">
        <v>142</v>
      </c>
      <c r="T20" s="65" t="s">
        <v>102</v>
      </c>
      <c r="U20" s="65" t="s">
        <v>108</v>
      </c>
      <c r="V20" s="67">
        <v>989</v>
      </c>
      <c r="W20" s="67">
        <v>581</v>
      </c>
      <c r="X20" s="67">
        <v>343</v>
      </c>
      <c r="Y20" s="67">
        <v>2</v>
      </c>
      <c r="Z20" s="67">
        <v>63</v>
      </c>
      <c r="AA20" s="67">
        <v>0</v>
      </c>
      <c r="AB20" s="67">
        <v>63</v>
      </c>
    </row>
    <row r="21" spans="2:28" ht="15.75" customHeight="1">
      <c r="B21" s="12" t="s">
        <v>25</v>
      </c>
      <c r="C21" s="61">
        <f t="shared" si="0"/>
        <v>487</v>
      </c>
      <c r="D21" s="62">
        <f t="shared" si="1"/>
        <v>-38.97243107769424</v>
      </c>
      <c r="E21" s="63">
        <f t="shared" si="2"/>
        <v>272</v>
      </c>
      <c r="F21" s="62">
        <f t="shared" si="3"/>
        <v>-19.04761904761905</v>
      </c>
      <c r="G21" s="63">
        <f t="shared" si="4"/>
        <v>197</v>
      </c>
      <c r="H21" s="62">
        <f t="shared" si="5"/>
        <v>-8.372093023255815</v>
      </c>
      <c r="I21" s="63">
        <f t="shared" si="6"/>
        <v>0</v>
      </c>
      <c r="J21" s="62" t="str">
        <f t="shared" si="7"/>
        <v>  -100.0</v>
      </c>
      <c r="K21" s="63">
        <f t="shared" si="8"/>
        <v>18</v>
      </c>
      <c r="L21" s="62">
        <f t="shared" si="9"/>
        <v>-91.38755980861244</v>
      </c>
      <c r="M21" s="63">
        <f t="shared" si="10"/>
        <v>0</v>
      </c>
      <c r="N21" s="62" t="str">
        <f t="shared" si="11"/>
        <v>  -100.0</v>
      </c>
      <c r="O21" s="63">
        <f t="shared" si="12"/>
        <v>18</v>
      </c>
      <c r="P21" s="64">
        <f t="shared" si="13"/>
        <v>-18.181818181818173</v>
      </c>
      <c r="S21" s="65" t="s">
        <v>142</v>
      </c>
      <c r="T21" s="65" t="s">
        <v>102</v>
      </c>
      <c r="U21" s="65" t="s">
        <v>109</v>
      </c>
      <c r="V21" s="67">
        <v>487</v>
      </c>
      <c r="W21" s="67">
        <v>272</v>
      </c>
      <c r="X21" s="67">
        <v>197</v>
      </c>
      <c r="Y21" s="67">
        <v>0</v>
      </c>
      <c r="Z21" s="67">
        <v>18</v>
      </c>
      <c r="AA21" s="67">
        <v>0</v>
      </c>
      <c r="AB21" s="67">
        <v>18</v>
      </c>
    </row>
    <row r="22" spans="2:28" ht="15.75" customHeight="1">
      <c r="B22" s="12" t="s">
        <v>26</v>
      </c>
      <c r="C22" s="61">
        <f t="shared" si="0"/>
        <v>613</v>
      </c>
      <c r="D22" s="62">
        <f t="shared" si="1"/>
        <v>22.845691382765537</v>
      </c>
      <c r="E22" s="63">
        <f t="shared" si="2"/>
        <v>303</v>
      </c>
      <c r="F22" s="62">
        <f t="shared" si="3"/>
        <v>-17.66304347826086</v>
      </c>
      <c r="G22" s="63">
        <f t="shared" si="4"/>
        <v>258</v>
      </c>
      <c r="H22" s="62">
        <f t="shared" si="5"/>
        <v>207.14285714285717</v>
      </c>
      <c r="I22" s="63">
        <f t="shared" si="6"/>
        <v>0</v>
      </c>
      <c r="J22" s="62" t="str">
        <f t="shared" si="7"/>
        <v>  -100.0</v>
      </c>
      <c r="K22" s="63">
        <f t="shared" si="8"/>
        <v>52</v>
      </c>
      <c r="L22" s="62">
        <f t="shared" si="9"/>
        <v>13.043478260869563</v>
      </c>
      <c r="M22" s="63">
        <f t="shared" si="10"/>
        <v>0</v>
      </c>
      <c r="N22" s="62" t="str">
        <f t="shared" si="11"/>
        <v>0.0</v>
      </c>
      <c r="O22" s="63">
        <f t="shared" si="12"/>
        <v>52</v>
      </c>
      <c r="P22" s="64">
        <f t="shared" si="13"/>
        <v>13.043478260869563</v>
      </c>
      <c r="S22" s="65" t="s">
        <v>142</v>
      </c>
      <c r="T22" s="65" t="s">
        <v>102</v>
      </c>
      <c r="U22" s="65" t="s">
        <v>110</v>
      </c>
      <c r="V22" s="67">
        <v>613</v>
      </c>
      <c r="W22" s="67">
        <v>303</v>
      </c>
      <c r="X22" s="67">
        <v>258</v>
      </c>
      <c r="Y22" s="67">
        <v>0</v>
      </c>
      <c r="Z22" s="67">
        <v>52</v>
      </c>
      <c r="AA22" s="67">
        <v>0</v>
      </c>
      <c r="AB22" s="67">
        <v>52</v>
      </c>
    </row>
    <row r="23" spans="2:28" ht="15.75" customHeight="1">
      <c r="B23" s="12" t="s">
        <v>27</v>
      </c>
      <c r="C23" s="61">
        <f t="shared" si="0"/>
        <v>285</v>
      </c>
      <c r="D23" s="62">
        <f t="shared" si="1"/>
        <v>-23.796791443850267</v>
      </c>
      <c r="E23" s="63">
        <f t="shared" si="2"/>
        <v>191</v>
      </c>
      <c r="F23" s="62">
        <f t="shared" si="3"/>
        <v>-31.04693140794224</v>
      </c>
      <c r="G23" s="63">
        <f t="shared" si="4"/>
        <v>74</v>
      </c>
      <c r="H23" s="62">
        <f t="shared" si="5"/>
        <v>-12.941176470588232</v>
      </c>
      <c r="I23" s="63">
        <f t="shared" si="6"/>
        <v>1</v>
      </c>
      <c r="J23" s="62" t="str">
        <f t="shared" si="7"/>
        <v>     -   </v>
      </c>
      <c r="K23" s="63">
        <f t="shared" si="8"/>
        <v>19</v>
      </c>
      <c r="L23" s="62">
        <f t="shared" si="9"/>
        <v>58.333333333333314</v>
      </c>
      <c r="M23" s="63">
        <f t="shared" si="10"/>
        <v>0</v>
      </c>
      <c r="N23" s="62" t="str">
        <f t="shared" si="11"/>
        <v>0.0</v>
      </c>
      <c r="O23" s="63">
        <f t="shared" si="12"/>
        <v>19</v>
      </c>
      <c r="P23" s="64">
        <f t="shared" si="13"/>
        <v>58.333333333333314</v>
      </c>
      <c r="S23" s="65" t="s">
        <v>142</v>
      </c>
      <c r="T23" s="65" t="s">
        <v>102</v>
      </c>
      <c r="U23" s="65" t="s">
        <v>111</v>
      </c>
      <c r="V23" s="67">
        <v>285</v>
      </c>
      <c r="W23" s="67">
        <v>191</v>
      </c>
      <c r="X23" s="67">
        <v>74</v>
      </c>
      <c r="Y23" s="67">
        <v>1</v>
      </c>
      <c r="Z23" s="67">
        <v>19</v>
      </c>
      <c r="AA23" s="67">
        <v>0</v>
      </c>
      <c r="AB23" s="67">
        <v>19</v>
      </c>
    </row>
    <row r="24" spans="2:28" ht="15.75" customHeight="1">
      <c r="B24" s="12" t="s">
        <v>28</v>
      </c>
      <c r="C24" s="61">
        <f t="shared" si="0"/>
        <v>474</v>
      </c>
      <c r="D24" s="62">
        <f t="shared" si="1"/>
        <v>-20.067453625632382</v>
      </c>
      <c r="E24" s="63">
        <f t="shared" si="2"/>
        <v>211</v>
      </c>
      <c r="F24" s="62">
        <f t="shared" si="3"/>
        <v>-30.132450331125824</v>
      </c>
      <c r="G24" s="63">
        <f t="shared" si="4"/>
        <v>242</v>
      </c>
      <c r="H24" s="62">
        <f t="shared" si="5"/>
        <v>49.38271604938271</v>
      </c>
      <c r="I24" s="63">
        <f t="shared" si="6"/>
        <v>2</v>
      </c>
      <c r="J24" s="62">
        <f t="shared" si="7"/>
        <v>-95.65217391304348</v>
      </c>
      <c r="K24" s="63">
        <f t="shared" si="8"/>
        <v>19</v>
      </c>
      <c r="L24" s="62">
        <f t="shared" si="9"/>
        <v>-77.10843373493975</v>
      </c>
      <c r="M24" s="63">
        <f t="shared" si="10"/>
        <v>0</v>
      </c>
      <c r="N24" s="62" t="str">
        <f t="shared" si="11"/>
        <v>  -100.0</v>
      </c>
      <c r="O24" s="63">
        <f t="shared" si="12"/>
        <v>19</v>
      </c>
      <c r="P24" s="64">
        <f t="shared" si="13"/>
        <v>11.764705882352942</v>
      </c>
      <c r="S24" s="65" t="s">
        <v>142</v>
      </c>
      <c r="T24" s="65" t="s">
        <v>102</v>
      </c>
      <c r="U24" s="65" t="s">
        <v>112</v>
      </c>
      <c r="V24" s="67">
        <v>474</v>
      </c>
      <c r="W24" s="67">
        <v>211</v>
      </c>
      <c r="X24" s="67">
        <v>242</v>
      </c>
      <c r="Y24" s="67">
        <v>2</v>
      </c>
      <c r="Z24" s="67">
        <v>19</v>
      </c>
      <c r="AA24" s="67">
        <v>0</v>
      </c>
      <c r="AB24" s="67">
        <v>19</v>
      </c>
    </row>
    <row r="25" spans="2:28" ht="15.75" customHeight="1">
      <c r="B25" s="12" t="s">
        <v>29</v>
      </c>
      <c r="C25" s="61">
        <f t="shared" si="0"/>
        <v>903</v>
      </c>
      <c r="D25" s="62">
        <f t="shared" si="1"/>
        <v>-7.194244604316552</v>
      </c>
      <c r="E25" s="63">
        <f t="shared" si="2"/>
        <v>615</v>
      </c>
      <c r="F25" s="62">
        <f t="shared" si="3"/>
        <v>-7.93413173652695</v>
      </c>
      <c r="G25" s="63">
        <f t="shared" si="4"/>
        <v>193</v>
      </c>
      <c r="H25" s="62">
        <f t="shared" si="5"/>
        <v>-15.720524017467255</v>
      </c>
      <c r="I25" s="63">
        <f t="shared" si="6"/>
        <v>1</v>
      </c>
      <c r="J25" s="62">
        <f t="shared" si="7"/>
        <v>-50</v>
      </c>
      <c r="K25" s="63">
        <f t="shared" si="8"/>
        <v>94</v>
      </c>
      <c r="L25" s="62">
        <f t="shared" si="9"/>
        <v>27.027027027027017</v>
      </c>
      <c r="M25" s="63">
        <f t="shared" si="10"/>
        <v>0</v>
      </c>
      <c r="N25" s="62" t="str">
        <f t="shared" si="11"/>
        <v>0.0</v>
      </c>
      <c r="O25" s="63">
        <f t="shared" si="12"/>
        <v>94</v>
      </c>
      <c r="P25" s="64">
        <f t="shared" si="13"/>
        <v>27.027027027027017</v>
      </c>
      <c r="S25" s="65" t="s">
        <v>142</v>
      </c>
      <c r="T25" s="65" t="s">
        <v>102</v>
      </c>
      <c r="U25" s="65" t="s">
        <v>113</v>
      </c>
      <c r="V25" s="67">
        <v>903</v>
      </c>
      <c r="W25" s="67">
        <v>615</v>
      </c>
      <c r="X25" s="67">
        <v>193</v>
      </c>
      <c r="Y25" s="67">
        <v>1</v>
      </c>
      <c r="Z25" s="67">
        <v>94</v>
      </c>
      <c r="AA25" s="67">
        <v>0</v>
      </c>
      <c r="AB25" s="67">
        <v>94</v>
      </c>
    </row>
    <row r="26" spans="2:28" ht="15.75" customHeight="1">
      <c r="B26" s="12" t="s">
        <v>30</v>
      </c>
      <c r="C26" s="61">
        <f t="shared" si="0"/>
        <v>810</v>
      </c>
      <c r="D26" s="62">
        <f t="shared" si="1"/>
        <v>-24.791086350974936</v>
      </c>
      <c r="E26" s="63">
        <f t="shared" si="2"/>
        <v>522</v>
      </c>
      <c r="F26" s="62">
        <f t="shared" si="3"/>
        <v>-30.213903743315512</v>
      </c>
      <c r="G26" s="63">
        <f t="shared" si="4"/>
        <v>132</v>
      </c>
      <c r="H26" s="62">
        <f t="shared" si="5"/>
        <v>-35.609756097560975</v>
      </c>
      <c r="I26" s="63">
        <f t="shared" si="6"/>
        <v>1</v>
      </c>
      <c r="J26" s="62">
        <f t="shared" si="7"/>
        <v>-50</v>
      </c>
      <c r="K26" s="63">
        <f t="shared" si="8"/>
        <v>155</v>
      </c>
      <c r="L26" s="62">
        <f t="shared" si="9"/>
        <v>27.049180327868854</v>
      </c>
      <c r="M26" s="63">
        <f t="shared" si="10"/>
        <v>0</v>
      </c>
      <c r="N26" s="62" t="str">
        <f t="shared" si="11"/>
        <v>0.0</v>
      </c>
      <c r="O26" s="63">
        <f t="shared" si="12"/>
        <v>155</v>
      </c>
      <c r="P26" s="64">
        <f t="shared" si="13"/>
        <v>27.049180327868854</v>
      </c>
      <c r="S26" s="65" t="s">
        <v>142</v>
      </c>
      <c r="T26" s="65" t="s">
        <v>102</v>
      </c>
      <c r="U26" s="65" t="s">
        <v>114</v>
      </c>
      <c r="V26" s="67">
        <v>810</v>
      </c>
      <c r="W26" s="67">
        <v>522</v>
      </c>
      <c r="X26" s="67">
        <v>132</v>
      </c>
      <c r="Y26" s="67">
        <v>1</v>
      </c>
      <c r="Z26" s="67">
        <v>155</v>
      </c>
      <c r="AA26" s="67">
        <v>0</v>
      </c>
      <c r="AB26" s="67">
        <v>155</v>
      </c>
    </row>
    <row r="27" spans="2:28" ht="15.75" customHeight="1">
      <c r="B27" s="12" t="s">
        <v>31</v>
      </c>
      <c r="C27" s="61">
        <f t="shared" si="0"/>
        <v>2261</v>
      </c>
      <c r="D27" s="62">
        <f t="shared" si="1"/>
        <v>-7.525562372188148</v>
      </c>
      <c r="E27" s="63">
        <f t="shared" si="2"/>
        <v>1145</v>
      </c>
      <c r="F27" s="62">
        <f t="shared" si="3"/>
        <v>-23.15436241610739</v>
      </c>
      <c r="G27" s="63">
        <f t="shared" si="4"/>
        <v>671</v>
      </c>
      <c r="H27" s="62">
        <f t="shared" si="5"/>
        <v>3.2307692307692406</v>
      </c>
      <c r="I27" s="63">
        <f t="shared" si="6"/>
        <v>6</v>
      </c>
      <c r="J27" s="62">
        <f t="shared" si="7"/>
        <v>20</v>
      </c>
      <c r="K27" s="63">
        <f t="shared" si="8"/>
        <v>439</v>
      </c>
      <c r="L27" s="62">
        <f t="shared" si="9"/>
        <v>46.33333333333334</v>
      </c>
      <c r="M27" s="63">
        <f t="shared" si="10"/>
        <v>160</v>
      </c>
      <c r="N27" s="62">
        <f t="shared" si="11"/>
        <v>471.42857142857144</v>
      </c>
      <c r="O27" s="63">
        <f t="shared" si="12"/>
        <v>279</v>
      </c>
      <c r="P27" s="64">
        <f t="shared" si="13"/>
        <v>2.573529411764696</v>
      </c>
      <c r="S27" s="65" t="s">
        <v>142</v>
      </c>
      <c r="T27" s="65" t="s">
        <v>102</v>
      </c>
      <c r="U27" s="65" t="s">
        <v>115</v>
      </c>
      <c r="V27" s="67">
        <v>2261</v>
      </c>
      <c r="W27" s="67">
        <v>1145</v>
      </c>
      <c r="X27" s="67">
        <v>671</v>
      </c>
      <c r="Y27" s="67">
        <v>6</v>
      </c>
      <c r="Z27" s="67">
        <v>439</v>
      </c>
      <c r="AA27" s="67">
        <v>160</v>
      </c>
      <c r="AB27" s="67">
        <v>279</v>
      </c>
    </row>
    <row r="28" spans="2:28" ht="15.75" customHeight="1">
      <c r="B28" s="12" t="s">
        <v>32</v>
      </c>
      <c r="C28" s="61">
        <f t="shared" si="0"/>
        <v>5101</v>
      </c>
      <c r="D28" s="62">
        <f t="shared" si="1"/>
        <v>-10.493068959466584</v>
      </c>
      <c r="E28" s="63">
        <f t="shared" si="2"/>
        <v>1796</v>
      </c>
      <c r="F28" s="62">
        <f t="shared" si="3"/>
        <v>-14.760322733744658</v>
      </c>
      <c r="G28" s="63">
        <f t="shared" si="4"/>
        <v>1892</v>
      </c>
      <c r="H28" s="62">
        <f t="shared" si="5"/>
        <v>2.4363833243096877</v>
      </c>
      <c r="I28" s="63">
        <f t="shared" si="6"/>
        <v>21</v>
      </c>
      <c r="J28" s="62">
        <f t="shared" si="7"/>
        <v>-30</v>
      </c>
      <c r="K28" s="63">
        <f t="shared" si="8"/>
        <v>1392</v>
      </c>
      <c r="L28" s="62">
        <f t="shared" si="9"/>
        <v>-18.83381924198251</v>
      </c>
      <c r="M28" s="63">
        <f t="shared" si="10"/>
        <v>554</v>
      </c>
      <c r="N28" s="62">
        <f t="shared" si="11"/>
        <v>-22.73361227336123</v>
      </c>
      <c r="O28" s="63">
        <f t="shared" si="12"/>
        <v>838</v>
      </c>
      <c r="P28" s="64">
        <f t="shared" si="13"/>
        <v>-15.863453815261039</v>
      </c>
      <c r="S28" s="65" t="s">
        <v>142</v>
      </c>
      <c r="T28" s="65" t="s">
        <v>102</v>
      </c>
      <c r="U28" s="65" t="s">
        <v>116</v>
      </c>
      <c r="V28" s="67">
        <v>5101</v>
      </c>
      <c r="W28" s="67">
        <v>1796</v>
      </c>
      <c r="X28" s="67">
        <v>1892</v>
      </c>
      <c r="Y28" s="67">
        <v>21</v>
      </c>
      <c r="Z28" s="67">
        <v>1392</v>
      </c>
      <c r="AA28" s="67">
        <v>554</v>
      </c>
      <c r="AB28" s="67">
        <v>838</v>
      </c>
    </row>
    <row r="29" spans="2:28" ht="15.75" customHeight="1">
      <c r="B29" s="12" t="s">
        <v>33</v>
      </c>
      <c r="C29" s="61">
        <f t="shared" si="0"/>
        <v>814</v>
      </c>
      <c r="D29" s="62">
        <f t="shared" si="1"/>
        <v>-5.3488372093023315</v>
      </c>
      <c r="E29" s="63">
        <f t="shared" si="2"/>
        <v>441</v>
      </c>
      <c r="F29" s="62">
        <f t="shared" si="3"/>
        <v>-21.10912343470484</v>
      </c>
      <c r="G29" s="63">
        <f t="shared" si="4"/>
        <v>253</v>
      </c>
      <c r="H29" s="62">
        <f t="shared" si="5"/>
        <v>34.57446808510639</v>
      </c>
      <c r="I29" s="63">
        <f t="shared" si="6"/>
        <v>0</v>
      </c>
      <c r="J29" s="62" t="str">
        <f t="shared" si="7"/>
        <v>  -100.0</v>
      </c>
      <c r="K29" s="63">
        <f t="shared" si="8"/>
        <v>120</v>
      </c>
      <c r="L29" s="62">
        <f t="shared" si="9"/>
        <v>13.20754716981132</v>
      </c>
      <c r="M29" s="63">
        <f t="shared" si="10"/>
        <v>42</v>
      </c>
      <c r="N29" s="62" t="str">
        <f t="shared" si="11"/>
        <v>     -   </v>
      </c>
      <c r="O29" s="63">
        <f t="shared" si="12"/>
        <v>78</v>
      </c>
      <c r="P29" s="64">
        <f t="shared" si="13"/>
        <v>-26.41509433962264</v>
      </c>
      <c r="S29" s="65" t="s">
        <v>142</v>
      </c>
      <c r="T29" s="65" t="s">
        <v>102</v>
      </c>
      <c r="U29" s="65" t="s">
        <v>117</v>
      </c>
      <c r="V29" s="67">
        <v>814</v>
      </c>
      <c r="W29" s="67">
        <v>441</v>
      </c>
      <c r="X29" s="67">
        <v>253</v>
      </c>
      <c r="Y29" s="67">
        <v>0</v>
      </c>
      <c r="Z29" s="67">
        <v>120</v>
      </c>
      <c r="AA29" s="67">
        <v>42</v>
      </c>
      <c r="AB29" s="67">
        <v>78</v>
      </c>
    </row>
    <row r="30" spans="2:28" ht="15.75" customHeight="1">
      <c r="B30" s="12" t="s">
        <v>34</v>
      </c>
      <c r="C30" s="61">
        <f t="shared" si="0"/>
        <v>702</v>
      </c>
      <c r="D30" s="62">
        <f t="shared" si="1"/>
        <v>-49.01960784313726</v>
      </c>
      <c r="E30" s="63">
        <f t="shared" si="2"/>
        <v>363</v>
      </c>
      <c r="F30" s="62">
        <f t="shared" si="3"/>
        <v>-28.82352941176471</v>
      </c>
      <c r="G30" s="63">
        <f t="shared" si="4"/>
        <v>230</v>
      </c>
      <c r="H30" s="62">
        <f t="shared" si="5"/>
        <v>-26.751592356687908</v>
      </c>
      <c r="I30" s="63">
        <f t="shared" si="6"/>
        <v>0</v>
      </c>
      <c r="J30" s="62" t="str">
        <f t="shared" si="7"/>
        <v>  -100.0</v>
      </c>
      <c r="K30" s="63">
        <f t="shared" si="8"/>
        <v>109</v>
      </c>
      <c r="L30" s="62">
        <f t="shared" si="9"/>
        <v>-80.07312614259598</v>
      </c>
      <c r="M30" s="63">
        <f t="shared" si="10"/>
        <v>0</v>
      </c>
      <c r="N30" s="62" t="str">
        <f t="shared" si="11"/>
        <v>  -100.0</v>
      </c>
      <c r="O30" s="63">
        <f t="shared" si="12"/>
        <v>109</v>
      </c>
      <c r="P30" s="64">
        <f t="shared" si="13"/>
        <v>-43.81443298969072</v>
      </c>
      <c r="S30" s="65" t="s">
        <v>142</v>
      </c>
      <c r="T30" s="65" t="s">
        <v>102</v>
      </c>
      <c r="U30" s="65" t="s">
        <v>118</v>
      </c>
      <c r="V30" s="67">
        <v>702</v>
      </c>
      <c r="W30" s="67">
        <v>363</v>
      </c>
      <c r="X30" s="67">
        <v>230</v>
      </c>
      <c r="Y30" s="67">
        <v>0</v>
      </c>
      <c r="Z30" s="67">
        <v>109</v>
      </c>
      <c r="AA30" s="67">
        <v>0</v>
      </c>
      <c r="AB30" s="67">
        <v>109</v>
      </c>
    </row>
    <row r="31" spans="2:28" ht="15.75" customHeight="1">
      <c r="B31" s="12" t="s">
        <v>35</v>
      </c>
      <c r="C31" s="61">
        <f t="shared" si="0"/>
        <v>1632</v>
      </c>
      <c r="D31" s="62">
        <f t="shared" si="1"/>
        <v>-2.7413587604290797</v>
      </c>
      <c r="E31" s="63">
        <f t="shared" si="2"/>
        <v>425</v>
      </c>
      <c r="F31" s="62">
        <f t="shared" si="3"/>
        <v>-8.602150537634415</v>
      </c>
      <c r="G31" s="63">
        <f t="shared" si="4"/>
        <v>893</v>
      </c>
      <c r="H31" s="62">
        <f t="shared" si="5"/>
        <v>9.975369458128071</v>
      </c>
      <c r="I31" s="63">
        <f t="shared" si="6"/>
        <v>9</v>
      </c>
      <c r="J31" s="62">
        <f t="shared" si="7"/>
        <v>-71.875</v>
      </c>
      <c r="K31" s="63">
        <f t="shared" si="8"/>
        <v>305</v>
      </c>
      <c r="L31" s="62">
        <f t="shared" si="9"/>
        <v>-17.344173441734426</v>
      </c>
      <c r="M31" s="63">
        <f t="shared" si="10"/>
        <v>44</v>
      </c>
      <c r="N31" s="62">
        <f t="shared" si="11"/>
        <v>-38.888888888888886</v>
      </c>
      <c r="O31" s="63">
        <f t="shared" si="12"/>
        <v>261</v>
      </c>
      <c r="P31" s="64">
        <f t="shared" si="13"/>
        <v>-12.121212121212125</v>
      </c>
      <c r="S31" s="65" t="s">
        <v>142</v>
      </c>
      <c r="T31" s="65" t="s">
        <v>102</v>
      </c>
      <c r="U31" s="65" t="s">
        <v>119</v>
      </c>
      <c r="V31" s="67">
        <v>1632</v>
      </c>
      <c r="W31" s="67">
        <v>425</v>
      </c>
      <c r="X31" s="67">
        <v>893</v>
      </c>
      <c r="Y31" s="67">
        <v>9</v>
      </c>
      <c r="Z31" s="67">
        <v>305</v>
      </c>
      <c r="AA31" s="67">
        <v>44</v>
      </c>
      <c r="AB31" s="67">
        <v>261</v>
      </c>
    </row>
    <row r="32" spans="2:28" ht="15.75" customHeight="1">
      <c r="B32" s="12" t="s">
        <v>36</v>
      </c>
      <c r="C32" s="61">
        <f t="shared" si="0"/>
        <v>5444</v>
      </c>
      <c r="D32" s="62">
        <f t="shared" si="1"/>
        <v>-17.999698749811728</v>
      </c>
      <c r="E32" s="63">
        <f t="shared" si="2"/>
        <v>858</v>
      </c>
      <c r="F32" s="62">
        <f t="shared" si="3"/>
        <v>-20.111731843575427</v>
      </c>
      <c r="G32" s="63">
        <f t="shared" si="4"/>
        <v>2609</v>
      </c>
      <c r="H32" s="62">
        <f t="shared" si="5"/>
        <v>4.110135674381482</v>
      </c>
      <c r="I32" s="63">
        <f t="shared" si="6"/>
        <v>2</v>
      </c>
      <c r="J32" s="62">
        <f t="shared" si="7"/>
        <v>-33.33333333333334</v>
      </c>
      <c r="K32" s="63">
        <f t="shared" si="8"/>
        <v>1975</v>
      </c>
      <c r="L32" s="62">
        <f t="shared" si="9"/>
        <v>-35.37303664921467</v>
      </c>
      <c r="M32" s="63">
        <f t="shared" si="10"/>
        <v>1076</v>
      </c>
      <c r="N32" s="62">
        <f t="shared" si="11"/>
        <v>-43.48739495798319</v>
      </c>
      <c r="O32" s="63">
        <f t="shared" si="12"/>
        <v>881</v>
      </c>
      <c r="P32" s="64">
        <f t="shared" si="13"/>
        <v>-22.515391380826728</v>
      </c>
      <c r="S32" s="65" t="s">
        <v>142</v>
      </c>
      <c r="T32" s="65" t="s">
        <v>102</v>
      </c>
      <c r="U32" s="65" t="s">
        <v>120</v>
      </c>
      <c r="V32" s="67">
        <v>5444</v>
      </c>
      <c r="W32" s="67">
        <v>858</v>
      </c>
      <c r="X32" s="67">
        <v>2609</v>
      </c>
      <c r="Y32" s="67">
        <v>2</v>
      </c>
      <c r="Z32" s="67">
        <v>1975</v>
      </c>
      <c r="AA32" s="67">
        <v>1076</v>
      </c>
      <c r="AB32" s="67">
        <v>881</v>
      </c>
    </row>
    <row r="33" spans="2:28" ht="15.75" customHeight="1">
      <c r="B33" s="12" t="s">
        <v>37</v>
      </c>
      <c r="C33" s="61">
        <f t="shared" si="0"/>
        <v>2948</v>
      </c>
      <c r="D33" s="62">
        <f t="shared" si="1"/>
        <v>6.850308082638648</v>
      </c>
      <c r="E33" s="63">
        <f t="shared" si="2"/>
        <v>889</v>
      </c>
      <c r="F33" s="62">
        <f t="shared" si="3"/>
        <v>-14.601344860710853</v>
      </c>
      <c r="G33" s="63">
        <f t="shared" si="4"/>
        <v>886</v>
      </c>
      <c r="H33" s="62">
        <f t="shared" si="5"/>
        <v>-5.543710021321957</v>
      </c>
      <c r="I33" s="63">
        <f t="shared" si="6"/>
        <v>12</v>
      </c>
      <c r="J33" s="62">
        <f t="shared" si="7"/>
        <v>-20</v>
      </c>
      <c r="K33" s="63">
        <f t="shared" si="8"/>
        <v>1161</v>
      </c>
      <c r="L33" s="62">
        <f t="shared" si="9"/>
        <v>51.76470588235293</v>
      </c>
      <c r="M33" s="63">
        <f t="shared" si="10"/>
        <v>613</v>
      </c>
      <c r="N33" s="62">
        <f t="shared" si="11"/>
        <v>131.32075471698116</v>
      </c>
      <c r="O33" s="63">
        <f t="shared" si="12"/>
        <v>548</v>
      </c>
      <c r="P33" s="64">
        <f t="shared" si="13"/>
        <v>10.040160642570271</v>
      </c>
      <c r="S33" s="65" t="s">
        <v>142</v>
      </c>
      <c r="T33" s="65" t="s">
        <v>102</v>
      </c>
      <c r="U33" s="65" t="s">
        <v>121</v>
      </c>
      <c r="V33" s="67">
        <v>2948</v>
      </c>
      <c r="W33" s="67">
        <v>889</v>
      </c>
      <c r="X33" s="67">
        <v>886</v>
      </c>
      <c r="Y33" s="67">
        <v>12</v>
      </c>
      <c r="Z33" s="67">
        <v>1161</v>
      </c>
      <c r="AA33" s="67">
        <v>613</v>
      </c>
      <c r="AB33" s="67">
        <v>548</v>
      </c>
    </row>
    <row r="34" spans="2:28" ht="15.75" customHeight="1">
      <c r="B34" s="12" t="s">
        <v>38</v>
      </c>
      <c r="C34" s="61">
        <f t="shared" si="0"/>
        <v>494</v>
      </c>
      <c r="D34" s="62">
        <f t="shared" si="1"/>
        <v>-22.69170579029735</v>
      </c>
      <c r="E34" s="63">
        <f t="shared" si="2"/>
        <v>228</v>
      </c>
      <c r="F34" s="62">
        <f t="shared" si="3"/>
        <v>-24</v>
      </c>
      <c r="G34" s="63">
        <f t="shared" si="4"/>
        <v>168</v>
      </c>
      <c r="H34" s="62">
        <f t="shared" si="5"/>
        <v>61.53846153846155</v>
      </c>
      <c r="I34" s="63">
        <f t="shared" si="6"/>
        <v>0</v>
      </c>
      <c r="J34" s="62" t="str">
        <f t="shared" si="7"/>
        <v>  -100.0</v>
      </c>
      <c r="K34" s="63">
        <f t="shared" si="8"/>
        <v>98</v>
      </c>
      <c r="L34" s="62">
        <f t="shared" si="9"/>
        <v>-58.11965811965812</v>
      </c>
      <c r="M34" s="63">
        <f t="shared" si="10"/>
        <v>0</v>
      </c>
      <c r="N34" s="62" t="str">
        <f t="shared" si="11"/>
        <v>  -100.0</v>
      </c>
      <c r="O34" s="63">
        <f t="shared" si="12"/>
        <v>98</v>
      </c>
      <c r="P34" s="64">
        <f t="shared" si="13"/>
        <v>-28.467153284671525</v>
      </c>
      <c r="S34" s="65" t="s">
        <v>142</v>
      </c>
      <c r="T34" s="65" t="s">
        <v>102</v>
      </c>
      <c r="U34" s="65" t="s">
        <v>122</v>
      </c>
      <c r="V34" s="67">
        <v>494</v>
      </c>
      <c r="W34" s="67">
        <v>228</v>
      </c>
      <c r="X34" s="67">
        <v>168</v>
      </c>
      <c r="Y34" s="67">
        <v>0</v>
      </c>
      <c r="Z34" s="67">
        <v>98</v>
      </c>
      <c r="AA34" s="67">
        <v>0</v>
      </c>
      <c r="AB34" s="67">
        <v>98</v>
      </c>
    </row>
    <row r="35" spans="2:28" ht="15.75" customHeight="1">
      <c r="B35" s="12" t="s">
        <v>39</v>
      </c>
      <c r="C35" s="61">
        <f t="shared" si="0"/>
        <v>487</v>
      </c>
      <c r="D35" s="62">
        <f t="shared" si="1"/>
        <v>-5.252918287937746</v>
      </c>
      <c r="E35" s="63">
        <f t="shared" si="2"/>
        <v>242</v>
      </c>
      <c r="F35" s="62">
        <f t="shared" si="3"/>
        <v>-24.84472049689441</v>
      </c>
      <c r="G35" s="63">
        <f t="shared" si="4"/>
        <v>198</v>
      </c>
      <c r="H35" s="62">
        <f t="shared" si="5"/>
        <v>81.65137614678898</v>
      </c>
      <c r="I35" s="63">
        <f t="shared" si="6"/>
        <v>1</v>
      </c>
      <c r="J35" s="62">
        <f t="shared" si="7"/>
        <v>-50</v>
      </c>
      <c r="K35" s="63">
        <f t="shared" si="8"/>
        <v>46</v>
      </c>
      <c r="L35" s="62">
        <f t="shared" si="9"/>
        <v>-43.20987654320988</v>
      </c>
      <c r="M35" s="63">
        <f t="shared" si="10"/>
        <v>0</v>
      </c>
      <c r="N35" s="62" t="str">
        <f t="shared" si="11"/>
        <v>  -100.0</v>
      </c>
      <c r="O35" s="63">
        <f t="shared" si="12"/>
        <v>46</v>
      </c>
      <c r="P35" s="64">
        <f t="shared" si="13"/>
        <v>9.523809523809533</v>
      </c>
      <c r="S35" s="65" t="s">
        <v>142</v>
      </c>
      <c r="T35" s="65" t="s">
        <v>102</v>
      </c>
      <c r="U35" s="65" t="s">
        <v>123</v>
      </c>
      <c r="V35" s="67">
        <v>487</v>
      </c>
      <c r="W35" s="67">
        <v>242</v>
      </c>
      <c r="X35" s="67">
        <v>198</v>
      </c>
      <c r="Y35" s="67">
        <v>1</v>
      </c>
      <c r="Z35" s="67">
        <v>46</v>
      </c>
      <c r="AA35" s="67">
        <v>0</v>
      </c>
      <c r="AB35" s="67">
        <v>46</v>
      </c>
    </row>
    <row r="36" spans="2:28" ht="15.75" customHeight="1">
      <c r="B36" s="12" t="s">
        <v>40</v>
      </c>
      <c r="C36" s="61">
        <f t="shared" si="0"/>
        <v>214</v>
      </c>
      <c r="D36" s="62">
        <f t="shared" si="1"/>
        <v>4.901960784313729</v>
      </c>
      <c r="E36" s="63">
        <f t="shared" si="2"/>
        <v>100</v>
      </c>
      <c r="F36" s="62">
        <f t="shared" si="3"/>
        <v>-29.5774647887324</v>
      </c>
      <c r="G36" s="63">
        <f t="shared" si="4"/>
        <v>107</v>
      </c>
      <c r="H36" s="62">
        <f t="shared" si="5"/>
        <v>91.07142857142858</v>
      </c>
      <c r="I36" s="63">
        <f t="shared" si="6"/>
        <v>1</v>
      </c>
      <c r="J36" s="62" t="str">
        <f t="shared" si="7"/>
        <v>     -   </v>
      </c>
      <c r="K36" s="63">
        <f t="shared" si="8"/>
        <v>6</v>
      </c>
      <c r="L36" s="62">
        <f t="shared" si="9"/>
        <v>0</v>
      </c>
      <c r="M36" s="63">
        <f t="shared" si="10"/>
        <v>0</v>
      </c>
      <c r="N36" s="62" t="str">
        <f t="shared" si="11"/>
        <v>0.0</v>
      </c>
      <c r="O36" s="63">
        <f t="shared" si="12"/>
        <v>6</v>
      </c>
      <c r="P36" s="64">
        <f t="shared" si="13"/>
        <v>0</v>
      </c>
      <c r="S36" s="65" t="s">
        <v>142</v>
      </c>
      <c r="T36" s="65" t="s">
        <v>102</v>
      </c>
      <c r="U36" s="65" t="s">
        <v>124</v>
      </c>
      <c r="V36" s="67">
        <v>214</v>
      </c>
      <c r="W36" s="67">
        <v>100</v>
      </c>
      <c r="X36" s="67">
        <v>107</v>
      </c>
      <c r="Y36" s="67">
        <v>1</v>
      </c>
      <c r="Z36" s="67">
        <v>6</v>
      </c>
      <c r="AA36" s="67">
        <v>0</v>
      </c>
      <c r="AB36" s="67">
        <v>6</v>
      </c>
    </row>
    <row r="37" spans="2:28" ht="15.75" customHeight="1">
      <c r="B37" s="12" t="s">
        <v>41</v>
      </c>
      <c r="C37" s="61">
        <f t="shared" si="0"/>
        <v>272</v>
      </c>
      <c r="D37" s="62">
        <f t="shared" si="1"/>
        <v>3.81679389312977</v>
      </c>
      <c r="E37" s="63">
        <f t="shared" si="2"/>
        <v>134</v>
      </c>
      <c r="F37" s="62">
        <f t="shared" si="3"/>
        <v>-12.987012987012989</v>
      </c>
      <c r="G37" s="63">
        <f t="shared" si="4"/>
        <v>118</v>
      </c>
      <c r="H37" s="62">
        <f t="shared" si="5"/>
        <v>195</v>
      </c>
      <c r="I37" s="63">
        <f t="shared" si="6"/>
        <v>0</v>
      </c>
      <c r="J37" s="62" t="str">
        <f t="shared" si="7"/>
        <v>0.0</v>
      </c>
      <c r="K37" s="63">
        <f t="shared" si="8"/>
        <v>20</v>
      </c>
      <c r="L37" s="62">
        <f t="shared" si="9"/>
        <v>-70.58823529411765</v>
      </c>
      <c r="M37" s="63">
        <f t="shared" si="10"/>
        <v>0</v>
      </c>
      <c r="N37" s="62" t="str">
        <f t="shared" si="11"/>
        <v>  -100.0</v>
      </c>
      <c r="O37" s="63">
        <f t="shared" si="12"/>
        <v>20</v>
      </c>
      <c r="P37" s="64">
        <f t="shared" si="13"/>
        <v>11.111111111111114</v>
      </c>
      <c r="S37" s="65" t="s">
        <v>142</v>
      </c>
      <c r="T37" s="65" t="s">
        <v>102</v>
      </c>
      <c r="U37" s="65" t="s">
        <v>125</v>
      </c>
      <c r="V37" s="67">
        <v>272</v>
      </c>
      <c r="W37" s="67">
        <v>134</v>
      </c>
      <c r="X37" s="67">
        <v>118</v>
      </c>
      <c r="Y37" s="67">
        <v>0</v>
      </c>
      <c r="Z37" s="67">
        <v>20</v>
      </c>
      <c r="AA37" s="67">
        <v>0</v>
      </c>
      <c r="AB37" s="67">
        <v>20</v>
      </c>
    </row>
    <row r="38" spans="2:28" ht="15.75" customHeight="1">
      <c r="B38" s="12" t="s">
        <v>42</v>
      </c>
      <c r="C38" s="61">
        <f t="shared" si="0"/>
        <v>996</v>
      </c>
      <c r="D38" s="62">
        <f t="shared" si="1"/>
        <v>-12.091791703442183</v>
      </c>
      <c r="E38" s="63">
        <f t="shared" si="2"/>
        <v>435</v>
      </c>
      <c r="F38" s="62">
        <f t="shared" si="3"/>
        <v>-35.650887573964496</v>
      </c>
      <c r="G38" s="63">
        <f t="shared" si="4"/>
        <v>434</v>
      </c>
      <c r="H38" s="62">
        <f t="shared" si="5"/>
        <v>27.272727272727266</v>
      </c>
      <c r="I38" s="63">
        <f t="shared" si="6"/>
        <v>1</v>
      </c>
      <c r="J38" s="62">
        <f t="shared" si="7"/>
        <v>-66.66666666666667</v>
      </c>
      <c r="K38" s="63">
        <f t="shared" si="8"/>
        <v>126</v>
      </c>
      <c r="L38" s="62">
        <f t="shared" si="9"/>
        <v>11.504424778761063</v>
      </c>
      <c r="M38" s="63">
        <f t="shared" si="10"/>
        <v>50</v>
      </c>
      <c r="N38" s="62">
        <f t="shared" si="11"/>
        <v>25</v>
      </c>
      <c r="O38" s="63">
        <f t="shared" si="12"/>
        <v>76</v>
      </c>
      <c r="P38" s="64">
        <f t="shared" si="13"/>
        <v>4.109589041095887</v>
      </c>
      <c r="S38" s="65" t="s">
        <v>142</v>
      </c>
      <c r="T38" s="65" t="s">
        <v>102</v>
      </c>
      <c r="U38" s="65" t="s">
        <v>126</v>
      </c>
      <c r="V38" s="67">
        <v>996</v>
      </c>
      <c r="W38" s="67">
        <v>435</v>
      </c>
      <c r="X38" s="67">
        <v>434</v>
      </c>
      <c r="Y38" s="67">
        <v>1</v>
      </c>
      <c r="Z38" s="67">
        <v>126</v>
      </c>
      <c r="AA38" s="67">
        <v>50</v>
      </c>
      <c r="AB38" s="67">
        <v>76</v>
      </c>
    </row>
    <row r="39" spans="2:28" ht="15.75" customHeight="1">
      <c r="B39" s="12" t="s">
        <v>43</v>
      </c>
      <c r="C39" s="61">
        <f t="shared" si="0"/>
        <v>1313</v>
      </c>
      <c r="D39" s="62">
        <f t="shared" si="1"/>
        <v>-10.92265943012211</v>
      </c>
      <c r="E39" s="63">
        <f t="shared" si="2"/>
        <v>432</v>
      </c>
      <c r="F39" s="62">
        <f t="shared" si="3"/>
        <v>-29.06403940886699</v>
      </c>
      <c r="G39" s="63">
        <f t="shared" si="4"/>
        <v>460</v>
      </c>
      <c r="H39" s="62">
        <f t="shared" si="5"/>
        <v>-20.138888888888886</v>
      </c>
      <c r="I39" s="63">
        <f t="shared" si="6"/>
        <v>74</v>
      </c>
      <c r="J39" s="62">
        <f t="shared" si="7"/>
        <v>2366.666666666667</v>
      </c>
      <c r="K39" s="63">
        <f t="shared" si="8"/>
        <v>347</v>
      </c>
      <c r="L39" s="62">
        <f t="shared" si="9"/>
        <v>21.328671328671334</v>
      </c>
      <c r="M39" s="63">
        <f t="shared" si="10"/>
        <v>118</v>
      </c>
      <c r="N39" s="62">
        <f t="shared" si="11"/>
        <v>43.90243902439025</v>
      </c>
      <c r="O39" s="63">
        <f t="shared" si="12"/>
        <v>229</v>
      </c>
      <c r="P39" s="64">
        <f t="shared" si="13"/>
        <v>12.25490196078431</v>
      </c>
      <c r="S39" s="65" t="s">
        <v>142</v>
      </c>
      <c r="T39" s="65" t="s">
        <v>102</v>
      </c>
      <c r="U39" s="65" t="s">
        <v>127</v>
      </c>
      <c r="V39" s="67">
        <v>1313</v>
      </c>
      <c r="W39" s="67">
        <v>432</v>
      </c>
      <c r="X39" s="67">
        <v>460</v>
      </c>
      <c r="Y39" s="67">
        <v>74</v>
      </c>
      <c r="Z39" s="67">
        <v>347</v>
      </c>
      <c r="AA39" s="67">
        <v>118</v>
      </c>
      <c r="AB39" s="67">
        <v>229</v>
      </c>
    </row>
    <row r="40" spans="2:28" ht="15.75" customHeight="1">
      <c r="B40" s="12" t="s">
        <v>44</v>
      </c>
      <c r="C40" s="61">
        <f t="shared" si="0"/>
        <v>695</v>
      </c>
      <c r="D40" s="62">
        <f t="shared" si="1"/>
        <v>-27.225130890052355</v>
      </c>
      <c r="E40" s="63">
        <f t="shared" si="2"/>
        <v>288</v>
      </c>
      <c r="F40" s="62">
        <f t="shared" si="3"/>
        <v>-28</v>
      </c>
      <c r="G40" s="63">
        <f t="shared" si="4"/>
        <v>313</v>
      </c>
      <c r="H40" s="62">
        <f t="shared" si="5"/>
        <v>17.228464419475657</v>
      </c>
      <c r="I40" s="63">
        <f t="shared" si="6"/>
        <v>0</v>
      </c>
      <c r="J40" s="62" t="str">
        <f t="shared" si="7"/>
        <v>  -100.0</v>
      </c>
      <c r="K40" s="63">
        <f t="shared" si="8"/>
        <v>94</v>
      </c>
      <c r="L40" s="62">
        <f t="shared" si="9"/>
        <v>-58.590308370044056</v>
      </c>
      <c r="M40" s="63">
        <f t="shared" si="10"/>
        <v>66</v>
      </c>
      <c r="N40" s="62">
        <f t="shared" si="11"/>
        <v>-64.32432432432432</v>
      </c>
      <c r="O40" s="63">
        <f t="shared" si="12"/>
        <v>28</v>
      </c>
      <c r="P40" s="64">
        <f t="shared" si="13"/>
        <v>-33.33333333333334</v>
      </c>
      <c r="S40" s="65" t="s">
        <v>142</v>
      </c>
      <c r="T40" s="65" t="s">
        <v>102</v>
      </c>
      <c r="U40" s="65" t="s">
        <v>128</v>
      </c>
      <c r="V40" s="67">
        <v>695</v>
      </c>
      <c r="W40" s="67">
        <v>288</v>
      </c>
      <c r="X40" s="67">
        <v>313</v>
      </c>
      <c r="Y40" s="67">
        <v>0</v>
      </c>
      <c r="Z40" s="67">
        <v>94</v>
      </c>
      <c r="AA40" s="67">
        <v>66</v>
      </c>
      <c r="AB40" s="67">
        <v>28</v>
      </c>
    </row>
    <row r="41" spans="2:28" ht="15.75" customHeight="1">
      <c r="B41" s="12" t="s">
        <v>45</v>
      </c>
      <c r="C41" s="61">
        <f t="shared" si="0"/>
        <v>396</v>
      </c>
      <c r="D41" s="62">
        <f t="shared" si="1"/>
        <v>16.129032258064527</v>
      </c>
      <c r="E41" s="63">
        <f t="shared" si="2"/>
        <v>172</v>
      </c>
      <c r="F41" s="62">
        <f t="shared" si="3"/>
        <v>-25.54112554112554</v>
      </c>
      <c r="G41" s="63">
        <f t="shared" si="4"/>
        <v>173</v>
      </c>
      <c r="H41" s="62">
        <f t="shared" si="5"/>
        <v>154.41176470588235</v>
      </c>
      <c r="I41" s="63">
        <f t="shared" si="6"/>
        <v>2</v>
      </c>
      <c r="J41" s="62">
        <f t="shared" si="7"/>
        <v>-93.10344827586206</v>
      </c>
      <c r="K41" s="63">
        <f t="shared" si="8"/>
        <v>49</v>
      </c>
      <c r="L41" s="62">
        <f t="shared" si="9"/>
        <v>276.9230769230769</v>
      </c>
      <c r="M41" s="63">
        <f t="shared" si="10"/>
        <v>36</v>
      </c>
      <c r="N41" s="62" t="str">
        <f t="shared" si="11"/>
        <v>     -   </v>
      </c>
      <c r="O41" s="63">
        <f t="shared" si="12"/>
        <v>13</v>
      </c>
      <c r="P41" s="64">
        <f t="shared" si="13"/>
        <v>0</v>
      </c>
      <c r="S41" s="65" t="s">
        <v>142</v>
      </c>
      <c r="T41" s="65" t="s">
        <v>102</v>
      </c>
      <c r="U41" s="65" t="s">
        <v>129</v>
      </c>
      <c r="V41" s="67">
        <v>396</v>
      </c>
      <c r="W41" s="67">
        <v>172</v>
      </c>
      <c r="X41" s="67">
        <v>173</v>
      </c>
      <c r="Y41" s="67">
        <v>2</v>
      </c>
      <c r="Z41" s="67">
        <v>49</v>
      </c>
      <c r="AA41" s="67">
        <v>36</v>
      </c>
      <c r="AB41" s="67">
        <v>13</v>
      </c>
    </row>
    <row r="42" spans="2:28" ht="15.75" customHeight="1">
      <c r="B42" s="12" t="s">
        <v>46</v>
      </c>
      <c r="C42" s="61">
        <f t="shared" si="0"/>
        <v>447</v>
      </c>
      <c r="D42" s="62">
        <f t="shared" si="1"/>
        <v>-31.65137614678899</v>
      </c>
      <c r="E42" s="63">
        <f t="shared" si="2"/>
        <v>240</v>
      </c>
      <c r="F42" s="62">
        <f t="shared" si="3"/>
        <v>-25.233644859813083</v>
      </c>
      <c r="G42" s="63">
        <f t="shared" si="4"/>
        <v>186</v>
      </c>
      <c r="H42" s="62">
        <f t="shared" si="5"/>
        <v>-38</v>
      </c>
      <c r="I42" s="63">
        <f t="shared" si="6"/>
        <v>0</v>
      </c>
      <c r="J42" s="62" t="str">
        <f t="shared" si="7"/>
        <v>0.0</v>
      </c>
      <c r="K42" s="63">
        <f t="shared" si="8"/>
        <v>21</v>
      </c>
      <c r="L42" s="62">
        <f t="shared" si="9"/>
        <v>-36.36363636363637</v>
      </c>
      <c r="M42" s="63">
        <f t="shared" si="10"/>
        <v>0</v>
      </c>
      <c r="N42" s="62" t="str">
        <f t="shared" si="11"/>
        <v>0.0</v>
      </c>
      <c r="O42" s="63">
        <f t="shared" si="12"/>
        <v>21</v>
      </c>
      <c r="P42" s="64">
        <f t="shared" si="13"/>
        <v>-36.36363636363637</v>
      </c>
      <c r="S42" s="65" t="s">
        <v>142</v>
      </c>
      <c r="T42" s="65" t="s">
        <v>102</v>
      </c>
      <c r="U42" s="65" t="s">
        <v>130</v>
      </c>
      <c r="V42" s="67">
        <v>447</v>
      </c>
      <c r="W42" s="67">
        <v>240</v>
      </c>
      <c r="X42" s="67">
        <v>186</v>
      </c>
      <c r="Y42" s="67">
        <v>0</v>
      </c>
      <c r="Z42" s="67">
        <v>21</v>
      </c>
      <c r="AA42" s="67">
        <v>0</v>
      </c>
      <c r="AB42" s="67">
        <v>21</v>
      </c>
    </row>
    <row r="43" spans="2:28" ht="15.75" customHeight="1">
      <c r="B43" s="12" t="s">
        <v>47</v>
      </c>
      <c r="C43" s="61">
        <f t="shared" si="0"/>
        <v>521</v>
      </c>
      <c r="D43" s="62">
        <f t="shared" si="1"/>
        <v>-29.49932341001353</v>
      </c>
      <c r="E43" s="63">
        <f t="shared" si="2"/>
        <v>321</v>
      </c>
      <c r="F43" s="62">
        <f t="shared" si="3"/>
        <v>-20.149253731343293</v>
      </c>
      <c r="G43" s="63">
        <f t="shared" si="4"/>
        <v>165</v>
      </c>
      <c r="H43" s="62">
        <f t="shared" si="5"/>
        <v>-22.169811320754718</v>
      </c>
      <c r="I43" s="63">
        <f t="shared" si="6"/>
        <v>0</v>
      </c>
      <c r="J43" s="62" t="str">
        <f t="shared" si="7"/>
        <v>  -100.0</v>
      </c>
      <c r="K43" s="63">
        <f t="shared" si="8"/>
        <v>35</v>
      </c>
      <c r="L43" s="62">
        <f t="shared" si="9"/>
        <v>-71.77419354838709</v>
      </c>
      <c r="M43" s="63">
        <f t="shared" si="10"/>
        <v>0</v>
      </c>
      <c r="N43" s="62" t="str">
        <f t="shared" si="11"/>
        <v>  -100.0</v>
      </c>
      <c r="O43" s="63">
        <f t="shared" si="12"/>
        <v>35</v>
      </c>
      <c r="P43" s="64">
        <f t="shared" si="13"/>
        <v>12.90322580645163</v>
      </c>
      <c r="S43" s="65" t="s">
        <v>142</v>
      </c>
      <c r="T43" s="65" t="s">
        <v>102</v>
      </c>
      <c r="U43" s="65" t="s">
        <v>131</v>
      </c>
      <c r="V43" s="67">
        <v>521</v>
      </c>
      <c r="W43" s="67">
        <v>321</v>
      </c>
      <c r="X43" s="67">
        <v>165</v>
      </c>
      <c r="Y43" s="67">
        <v>0</v>
      </c>
      <c r="Z43" s="67">
        <v>35</v>
      </c>
      <c r="AA43" s="67">
        <v>0</v>
      </c>
      <c r="AB43" s="67">
        <v>35</v>
      </c>
    </row>
    <row r="44" spans="2:28" ht="15.75" customHeight="1">
      <c r="B44" s="12" t="s">
        <v>48</v>
      </c>
      <c r="C44" s="61">
        <f t="shared" si="0"/>
        <v>284</v>
      </c>
      <c r="D44" s="62">
        <f t="shared" si="1"/>
        <v>0</v>
      </c>
      <c r="E44" s="63">
        <f t="shared" si="2"/>
        <v>121</v>
      </c>
      <c r="F44" s="62">
        <f t="shared" si="3"/>
        <v>-35.978835978835974</v>
      </c>
      <c r="G44" s="63">
        <f t="shared" si="4"/>
        <v>35</v>
      </c>
      <c r="H44" s="62">
        <f t="shared" si="5"/>
        <v>-47.76119402985075</v>
      </c>
      <c r="I44" s="63">
        <f t="shared" si="6"/>
        <v>0</v>
      </c>
      <c r="J44" s="62" t="str">
        <f t="shared" si="7"/>
        <v>  -100.0</v>
      </c>
      <c r="K44" s="63">
        <f t="shared" si="8"/>
        <v>128</v>
      </c>
      <c r="L44" s="62">
        <f t="shared" si="9"/>
        <v>392.3076923076923</v>
      </c>
      <c r="M44" s="63">
        <f t="shared" si="10"/>
        <v>97</v>
      </c>
      <c r="N44" s="62" t="str">
        <f t="shared" si="11"/>
        <v>     -   </v>
      </c>
      <c r="O44" s="63">
        <f t="shared" si="12"/>
        <v>29</v>
      </c>
      <c r="P44" s="64">
        <f t="shared" si="13"/>
        <v>11.538461538461547</v>
      </c>
      <c r="S44" s="65" t="s">
        <v>142</v>
      </c>
      <c r="T44" s="65" t="s">
        <v>102</v>
      </c>
      <c r="U44" s="65" t="s">
        <v>132</v>
      </c>
      <c r="V44" s="67">
        <v>284</v>
      </c>
      <c r="W44" s="67">
        <v>121</v>
      </c>
      <c r="X44" s="67">
        <v>35</v>
      </c>
      <c r="Y44" s="67">
        <v>0</v>
      </c>
      <c r="Z44" s="67">
        <v>128</v>
      </c>
      <c r="AA44" s="67">
        <v>97</v>
      </c>
      <c r="AB44" s="67">
        <v>29</v>
      </c>
    </row>
    <row r="45" spans="2:28" ht="15.75" customHeight="1">
      <c r="B45" s="12" t="s">
        <v>49</v>
      </c>
      <c r="C45" s="61">
        <f t="shared" si="0"/>
        <v>3160</v>
      </c>
      <c r="D45" s="62">
        <f t="shared" si="1"/>
        <v>-16.51254953764861</v>
      </c>
      <c r="E45" s="63">
        <f t="shared" si="2"/>
        <v>867</v>
      </c>
      <c r="F45" s="62">
        <f t="shared" si="3"/>
        <v>-19.19850885368126</v>
      </c>
      <c r="G45" s="63">
        <f t="shared" si="4"/>
        <v>1609</v>
      </c>
      <c r="H45" s="62">
        <f t="shared" si="5"/>
        <v>3.3397559409119992</v>
      </c>
      <c r="I45" s="63">
        <f t="shared" si="6"/>
        <v>18</v>
      </c>
      <c r="J45" s="62">
        <f t="shared" si="7"/>
        <v>125</v>
      </c>
      <c r="K45" s="63">
        <f t="shared" si="8"/>
        <v>666</v>
      </c>
      <c r="L45" s="62">
        <f t="shared" si="9"/>
        <v>-41.93548387096774</v>
      </c>
      <c r="M45" s="63">
        <f t="shared" si="10"/>
        <v>348</v>
      </c>
      <c r="N45" s="62">
        <f t="shared" si="11"/>
        <v>-55.15463917525773</v>
      </c>
      <c r="O45" s="63">
        <f t="shared" si="12"/>
        <v>318</v>
      </c>
      <c r="P45" s="64">
        <f t="shared" si="13"/>
        <v>-14.285714285714292</v>
      </c>
      <c r="S45" s="65" t="s">
        <v>142</v>
      </c>
      <c r="T45" s="65" t="s">
        <v>102</v>
      </c>
      <c r="U45" s="65" t="s">
        <v>133</v>
      </c>
      <c r="V45" s="67">
        <v>3160</v>
      </c>
      <c r="W45" s="67">
        <v>867</v>
      </c>
      <c r="X45" s="67">
        <v>1609</v>
      </c>
      <c r="Y45" s="67">
        <v>18</v>
      </c>
      <c r="Z45" s="67">
        <v>666</v>
      </c>
      <c r="AA45" s="67">
        <v>348</v>
      </c>
      <c r="AB45" s="67">
        <v>318</v>
      </c>
    </row>
    <row r="46" spans="2:28" ht="15.75" customHeight="1">
      <c r="B46" s="12" t="s">
        <v>50</v>
      </c>
      <c r="C46" s="61">
        <f t="shared" si="0"/>
        <v>291</v>
      </c>
      <c r="D46" s="62">
        <f t="shared" si="1"/>
        <v>-48.220640569395016</v>
      </c>
      <c r="E46" s="63">
        <f t="shared" si="2"/>
        <v>181</v>
      </c>
      <c r="F46" s="62">
        <f t="shared" si="3"/>
        <v>-33.210332103321036</v>
      </c>
      <c r="G46" s="63">
        <f t="shared" si="4"/>
        <v>80</v>
      </c>
      <c r="H46" s="62">
        <f t="shared" si="5"/>
        <v>-54.54545454545455</v>
      </c>
      <c r="I46" s="63">
        <f t="shared" si="6"/>
        <v>1</v>
      </c>
      <c r="J46" s="62" t="str">
        <f t="shared" si="7"/>
        <v>     -   </v>
      </c>
      <c r="K46" s="63">
        <f t="shared" si="8"/>
        <v>29</v>
      </c>
      <c r="L46" s="62">
        <f t="shared" si="9"/>
        <v>-74.78260869565217</v>
      </c>
      <c r="M46" s="63">
        <f t="shared" si="10"/>
        <v>0</v>
      </c>
      <c r="N46" s="62" t="str">
        <f t="shared" si="11"/>
        <v>  -100.0</v>
      </c>
      <c r="O46" s="63">
        <f t="shared" si="12"/>
        <v>29</v>
      </c>
      <c r="P46" s="64">
        <f t="shared" si="13"/>
        <v>-6.451612903225808</v>
      </c>
      <c r="S46" s="65" t="s">
        <v>142</v>
      </c>
      <c r="T46" s="65" t="s">
        <v>102</v>
      </c>
      <c r="U46" s="65" t="s">
        <v>134</v>
      </c>
      <c r="V46" s="67">
        <v>291</v>
      </c>
      <c r="W46" s="67">
        <v>181</v>
      </c>
      <c r="X46" s="67">
        <v>80</v>
      </c>
      <c r="Y46" s="67">
        <v>1</v>
      </c>
      <c r="Z46" s="67">
        <v>29</v>
      </c>
      <c r="AA46" s="67">
        <v>0</v>
      </c>
      <c r="AB46" s="67">
        <v>29</v>
      </c>
    </row>
    <row r="47" spans="2:28" ht="15.75" customHeight="1">
      <c r="B47" s="12" t="s">
        <v>51</v>
      </c>
      <c r="C47" s="61">
        <f t="shared" si="0"/>
        <v>585</v>
      </c>
      <c r="D47" s="62">
        <f t="shared" si="1"/>
        <v>-4.56769983686786</v>
      </c>
      <c r="E47" s="63">
        <f t="shared" si="2"/>
        <v>250</v>
      </c>
      <c r="F47" s="62">
        <f t="shared" si="3"/>
        <v>-8.424908424908423</v>
      </c>
      <c r="G47" s="63">
        <f t="shared" si="4"/>
        <v>306</v>
      </c>
      <c r="H47" s="62">
        <f t="shared" si="5"/>
        <v>6.620209059233446</v>
      </c>
      <c r="I47" s="63">
        <f t="shared" si="6"/>
        <v>0</v>
      </c>
      <c r="J47" s="62" t="str">
        <f t="shared" si="7"/>
        <v>  -100.0</v>
      </c>
      <c r="K47" s="63">
        <f t="shared" si="8"/>
        <v>29</v>
      </c>
      <c r="L47" s="62">
        <f t="shared" si="9"/>
        <v>-43.13725490196079</v>
      </c>
      <c r="M47" s="63">
        <f t="shared" si="10"/>
        <v>0</v>
      </c>
      <c r="N47" s="62" t="str">
        <f t="shared" si="11"/>
        <v>  -100.0</v>
      </c>
      <c r="O47" s="63">
        <f t="shared" si="12"/>
        <v>29</v>
      </c>
      <c r="P47" s="64">
        <f t="shared" si="13"/>
        <v>11.538461538461547</v>
      </c>
      <c r="S47" s="65" t="s">
        <v>142</v>
      </c>
      <c r="T47" s="65" t="s">
        <v>102</v>
      </c>
      <c r="U47" s="65" t="s">
        <v>135</v>
      </c>
      <c r="V47" s="67">
        <v>585</v>
      </c>
      <c r="W47" s="67">
        <v>250</v>
      </c>
      <c r="X47" s="67">
        <v>306</v>
      </c>
      <c r="Y47" s="67">
        <v>0</v>
      </c>
      <c r="Z47" s="67">
        <v>29</v>
      </c>
      <c r="AA47" s="67">
        <v>0</v>
      </c>
      <c r="AB47" s="67">
        <v>29</v>
      </c>
    </row>
    <row r="48" spans="2:28" ht="15.75" customHeight="1">
      <c r="B48" s="12" t="s">
        <v>52</v>
      </c>
      <c r="C48" s="61">
        <f t="shared" si="0"/>
        <v>894</v>
      </c>
      <c r="D48" s="62">
        <f t="shared" si="1"/>
        <v>1.4755959137343808</v>
      </c>
      <c r="E48" s="63">
        <f t="shared" si="2"/>
        <v>416</v>
      </c>
      <c r="F48" s="62">
        <f t="shared" si="3"/>
        <v>17.183098591549296</v>
      </c>
      <c r="G48" s="63">
        <f t="shared" si="4"/>
        <v>322</v>
      </c>
      <c r="H48" s="62">
        <f t="shared" si="5"/>
        <v>-18.891687657430737</v>
      </c>
      <c r="I48" s="63">
        <f t="shared" si="6"/>
        <v>1</v>
      </c>
      <c r="J48" s="62">
        <f t="shared" si="7"/>
        <v>-50</v>
      </c>
      <c r="K48" s="63">
        <f t="shared" si="8"/>
        <v>155</v>
      </c>
      <c r="L48" s="62">
        <f t="shared" si="9"/>
        <v>22.047244094488192</v>
      </c>
      <c r="M48" s="63">
        <f t="shared" si="10"/>
        <v>78</v>
      </c>
      <c r="N48" s="62">
        <f t="shared" si="11"/>
        <v>44.44444444444443</v>
      </c>
      <c r="O48" s="63">
        <f t="shared" si="12"/>
        <v>77</v>
      </c>
      <c r="P48" s="64">
        <f t="shared" si="13"/>
        <v>5.479452054794521</v>
      </c>
      <c r="S48" s="65" t="s">
        <v>142</v>
      </c>
      <c r="T48" s="65" t="s">
        <v>102</v>
      </c>
      <c r="U48" s="65" t="s">
        <v>136</v>
      </c>
      <c r="V48" s="67">
        <v>894</v>
      </c>
      <c r="W48" s="67">
        <v>416</v>
      </c>
      <c r="X48" s="67">
        <v>322</v>
      </c>
      <c r="Y48" s="67">
        <v>1</v>
      </c>
      <c r="Z48" s="67">
        <v>155</v>
      </c>
      <c r="AA48" s="67">
        <v>78</v>
      </c>
      <c r="AB48" s="67">
        <v>77</v>
      </c>
    </row>
    <row r="49" spans="2:28" ht="15.75" customHeight="1">
      <c r="B49" s="12" t="s">
        <v>53</v>
      </c>
      <c r="C49" s="61">
        <f t="shared" si="0"/>
        <v>792</v>
      </c>
      <c r="D49" s="62">
        <f t="shared" si="1"/>
        <v>39.436619718309856</v>
      </c>
      <c r="E49" s="63">
        <f t="shared" si="2"/>
        <v>266</v>
      </c>
      <c r="F49" s="62">
        <f t="shared" si="3"/>
        <v>-15.015974440894567</v>
      </c>
      <c r="G49" s="63">
        <f t="shared" si="4"/>
        <v>336</v>
      </c>
      <c r="H49" s="62">
        <f t="shared" si="5"/>
        <v>60.76555023923444</v>
      </c>
      <c r="I49" s="63">
        <f t="shared" si="6"/>
        <v>2</v>
      </c>
      <c r="J49" s="62">
        <f t="shared" si="7"/>
        <v>100</v>
      </c>
      <c r="K49" s="63">
        <f t="shared" si="8"/>
        <v>188</v>
      </c>
      <c r="L49" s="62">
        <f t="shared" si="9"/>
        <v>317.7777777777778</v>
      </c>
      <c r="M49" s="63">
        <f t="shared" si="10"/>
        <v>149</v>
      </c>
      <c r="N49" s="62" t="str">
        <f t="shared" si="11"/>
        <v>     -   </v>
      </c>
      <c r="O49" s="63">
        <f t="shared" si="12"/>
        <v>39</v>
      </c>
      <c r="P49" s="64">
        <f t="shared" si="13"/>
        <v>-13.333333333333329</v>
      </c>
      <c r="S49" s="65" t="s">
        <v>142</v>
      </c>
      <c r="T49" s="65" t="s">
        <v>102</v>
      </c>
      <c r="U49" s="65" t="s">
        <v>137</v>
      </c>
      <c r="V49" s="67">
        <v>792</v>
      </c>
      <c r="W49" s="67">
        <v>266</v>
      </c>
      <c r="X49" s="67">
        <v>336</v>
      </c>
      <c r="Y49" s="67">
        <v>2</v>
      </c>
      <c r="Z49" s="67">
        <v>188</v>
      </c>
      <c r="AA49" s="67">
        <v>149</v>
      </c>
      <c r="AB49" s="67">
        <v>39</v>
      </c>
    </row>
    <row r="50" spans="2:28" ht="15.75" customHeight="1">
      <c r="B50" s="12" t="s">
        <v>54</v>
      </c>
      <c r="C50" s="61">
        <f t="shared" si="0"/>
        <v>521</v>
      </c>
      <c r="D50" s="62">
        <f t="shared" si="1"/>
        <v>-38.992974238875874</v>
      </c>
      <c r="E50" s="63">
        <f t="shared" si="2"/>
        <v>271</v>
      </c>
      <c r="F50" s="62">
        <f t="shared" si="3"/>
        <v>-23.876404494382015</v>
      </c>
      <c r="G50" s="63">
        <f t="shared" si="4"/>
        <v>206</v>
      </c>
      <c r="H50" s="62">
        <f t="shared" si="5"/>
        <v>-44.474393530997304</v>
      </c>
      <c r="I50" s="63">
        <f t="shared" si="6"/>
        <v>2</v>
      </c>
      <c r="J50" s="62">
        <f t="shared" si="7"/>
        <v>-50</v>
      </c>
      <c r="K50" s="63">
        <f t="shared" si="8"/>
        <v>42</v>
      </c>
      <c r="L50" s="62">
        <f t="shared" si="9"/>
        <v>-65.85365853658536</v>
      </c>
      <c r="M50" s="63">
        <f t="shared" si="10"/>
        <v>0</v>
      </c>
      <c r="N50" s="62" t="str">
        <f t="shared" si="11"/>
        <v>  -100.0</v>
      </c>
      <c r="O50" s="63">
        <f t="shared" si="12"/>
        <v>42</v>
      </c>
      <c r="P50" s="64">
        <f t="shared" si="13"/>
        <v>-34.375</v>
      </c>
      <c r="S50" s="65" t="s">
        <v>142</v>
      </c>
      <c r="T50" s="65" t="s">
        <v>102</v>
      </c>
      <c r="U50" s="65" t="s">
        <v>138</v>
      </c>
      <c r="V50" s="67">
        <v>521</v>
      </c>
      <c r="W50" s="67">
        <v>271</v>
      </c>
      <c r="X50" s="67">
        <v>206</v>
      </c>
      <c r="Y50" s="67">
        <v>2</v>
      </c>
      <c r="Z50" s="67">
        <v>42</v>
      </c>
      <c r="AA50" s="67">
        <v>0</v>
      </c>
      <c r="AB50" s="67">
        <v>42</v>
      </c>
    </row>
    <row r="51" spans="2:28" ht="15.75" customHeight="1">
      <c r="B51" s="12" t="s">
        <v>55</v>
      </c>
      <c r="C51" s="61">
        <f t="shared" si="0"/>
        <v>882</v>
      </c>
      <c r="D51" s="62">
        <f t="shared" si="1"/>
        <v>-21.179624664879356</v>
      </c>
      <c r="E51" s="63">
        <f t="shared" si="2"/>
        <v>405</v>
      </c>
      <c r="F51" s="62">
        <f t="shared" si="3"/>
        <v>-27.549194991055458</v>
      </c>
      <c r="G51" s="63">
        <f t="shared" si="4"/>
        <v>351</v>
      </c>
      <c r="H51" s="62">
        <f t="shared" si="5"/>
        <v>-13.118811881188122</v>
      </c>
      <c r="I51" s="63">
        <f t="shared" si="6"/>
        <v>7</v>
      </c>
      <c r="J51" s="62">
        <f t="shared" si="7"/>
        <v>-22.222222222222214</v>
      </c>
      <c r="K51" s="63">
        <f t="shared" si="8"/>
        <v>119</v>
      </c>
      <c r="L51" s="62">
        <f t="shared" si="9"/>
        <v>-19.04761904761905</v>
      </c>
      <c r="M51" s="63">
        <f t="shared" si="10"/>
        <v>45</v>
      </c>
      <c r="N51" s="62">
        <f t="shared" si="11"/>
        <v>-51.61290322580645</v>
      </c>
      <c r="O51" s="63">
        <f t="shared" si="12"/>
        <v>64</v>
      </c>
      <c r="P51" s="64">
        <f t="shared" si="13"/>
        <v>18.518518518518505</v>
      </c>
      <c r="S51" s="65" t="s">
        <v>142</v>
      </c>
      <c r="T51" s="65" t="s">
        <v>102</v>
      </c>
      <c r="U51" s="65" t="s">
        <v>139</v>
      </c>
      <c r="V51" s="67">
        <v>882</v>
      </c>
      <c r="W51" s="67">
        <v>405</v>
      </c>
      <c r="X51" s="67">
        <v>351</v>
      </c>
      <c r="Y51" s="67">
        <v>7</v>
      </c>
      <c r="Z51" s="67">
        <v>119</v>
      </c>
      <c r="AA51" s="67">
        <v>45</v>
      </c>
      <c r="AB51" s="67">
        <v>64</v>
      </c>
    </row>
    <row r="52" spans="2:28" ht="15.75" customHeight="1" thickBot="1">
      <c r="B52" s="12" t="s">
        <v>56</v>
      </c>
      <c r="C52" s="68">
        <f t="shared" si="0"/>
        <v>1301</v>
      </c>
      <c r="D52" s="69">
        <f t="shared" si="1"/>
        <v>-35.40218470705064</v>
      </c>
      <c r="E52" s="70">
        <f t="shared" si="2"/>
        <v>247</v>
      </c>
      <c r="F52" s="69">
        <f t="shared" si="3"/>
        <v>-41.88235294117647</v>
      </c>
      <c r="G52" s="70">
        <f t="shared" si="4"/>
        <v>978</v>
      </c>
      <c r="H52" s="69">
        <f t="shared" si="5"/>
        <v>-34.185733512786</v>
      </c>
      <c r="I52" s="70">
        <f t="shared" si="6"/>
        <v>15</v>
      </c>
      <c r="J52" s="69">
        <f t="shared" si="7"/>
        <v>-40</v>
      </c>
      <c r="K52" s="70">
        <f t="shared" si="8"/>
        <v>61</v>
      </c>
      <c r="L52" s="69">
        <f t="shared" si="9"/>
        <v>-21.794871794871796</v>
      </c>
      <c r="M52" s="70">
        <f t="shared" si="10"/>
        <v>44</v>
      </c>
      <c r="N52" s="69">
        <f t="shared" si="11"/>
        <v>-21.42857142857143</v>
      </c>
      <c r="O52" s="70">
        <f t="shared" si="12"/>
        <v>17</v>
      </c>
      <c r="P52" s="71">
        <f t="shared" si="13"/>
        <v>-22.727272727272734</v>
      </c>
      <c r="S52" s="65" t="s">
        <v>142</v>
      </c>
      <c r="T52" s="65" t="s">
        <v>102</v>
      </c>
      <c r="U52" s="65" t="s">
        <v>140</v>
      </c>
      <c r="V52" s="67">
        <v>1301</v>
      </c>
      <c r="W52" s="67">
        <v>247</v>
      </c>
      <c r="X52" s="67">
        <v>978</v>
      </c>
      <c r="Y52" s="67">
        <v>15</v>
      </c>
      <c r="Z52" s="67">
        <v>61</v>
      </c>
      <c r="AA52" s="67">
        <v>44</v>
      </c>
      <c r="AB52" s="67">
        <v>17</v>
      </c>
    </row>
    <row r="53" spans="2:28" ht="15.75" customHeight="1" thickBot="1" thickTop="1">
      <c r="B53" s="13" t="s">
        <v>57</v>
      </c>
      <c r="C53" s="72">
        <f>SUM($V6:$V52)</f>
        <v>75882</v>
      </c>
      <c r="D53" s="73">
        <f>SUM(V6:V52)/SUM(V53:V99)*100-100</f>
        <v>-14.29539524955105</v>
      </c>
      <c r="E53" s="74">
        <f>SUM($W6:$W52)</f>
        <v>24617</v>
      </c>
      <c r="F53" s="73">
        <f>SUM($W6:$W52)/SUM($W53:$W99)*100-100</f>
        <v>-23.37836155378487</v>
      </c>
      <c r="G53" s="74">
        <f>SUM($X6:$X52)</f>
        <v>30082</v>
      </c>
      <c r="H53" s="73">
        <f>SUM($X6:X52)/SUM($X53:$X99)*100-100</f>
        <v>-5.675404490154264</v>
      </c>
      <c r="I53" s="74">
        <f>SUM($Y6:$Y52)</f>
        <v>887</v>
      </c>
      <c r="J53" s="73">
        <f>SUM($Y6:$Y52)/SUM($Y53:$Y99)*100-100</f>
        <v>60.98003629764065</v>
      </c>
      <c r="K53" s="74">
        <f>SUM($Z6:$Z52)</f>
        <v>20296</v>
      </c>
      <c r="L53" s="73">
        <f>SUM($Z6:$Z52)/SUM($Z53:$Z99)*100-100</f>
        <v>-15.320427236315084</v>
      </c>
      <c r="M53" s="74">
        <f>SUM($AA6:$AA52)</f>
        <v>9949</v>
      </c>
      <c r="N53" s="73">
        <f>SUM($AA6:$AA52)/SUM($AA53:$AA99)*100-100</f>
        <v>-20.388893334400265</v>
      </c>
      <c r="O53" s="74">
        <f>SUM($AB6:$AB52)</f>
        <v>10247</v>
      </c>
      <c r="P53" s="75">
        <f>SUM($AB6:$AB52)/SUM($AB53:$AB99)*100-100</f>
        <v>-10.082485082485078</v>
      </c>
      <c r="R53" s="1" t="s">
        <v>141</v>
      </c>
      <c r="S53" s="65" t="s">
        <v>143</v>
      </c>
      <c r="T53" s="65" t="s">
        <v>102</v>
      </c>
      <c r="U53" s="65" t="s">
        <v>95</v>
      </c>
      <c r="V53" s="67">
        <v>3898</v>
      </c>
      <c r="W53" s="67">
        <v>1382</v>
      </c>
      <c r="X53" s="67">
        <v>1896</v>
      </c>
      <c r="Y53" s="67">
        <v>14</v>
      </c>
      <c r="Z53" s="67">
        <v>606</v>
      </c>
      <c r="AA53" s="67">
        <v>437</v>
      </c>
      <c r="AB53" s="67">
        <v>169</v>
      </c>
    </row>
    <row r="54" spans="2:28" ht="15.75" customHeight="1">
      <c r="B54" s="14" t="s">
        <v>10</v>
      </c>
      <c r="C54" s="63">
        <f>$V6</f>
        <v>3056</v>
      </c>
      <c r="D54" s="62">
        <f>$V6/$V53*100-100</f>
        <v>-21.600820933812216</v>
      </c>
      <c r="E54" s="63">
        <f>$W6</f>
        <v>984</v>
      </c>
      <c r="F54" s="62">
        <f>$W6/$W53*100-100</f>
        <v>-28.798842257597684</v>
      </c>
      <c r="G54" s="63">
        <f>$X6</f>
        <v>1718</v>
      </c>
      <c r="H54" s="62">
        <f>$X6/$X53*100-100</f>
        <v>-9.388185654008439</v>
      </c>
      <c r="I54" s="63">
        <f>$Y6</f>
        <v>2</v>
      </c>
      <c r="J54" s="62">
        <f>$Y6/$Y53*100-100</f>
        <v>-85.71428571428572</v>
      </c>
      <c r="K54" s="63">
        <f>$Z6</f>
        <v>352</v>
      </c>
      <c r="L54" s="62">
        <f>$Z6/$Z53*100-100</f>
        <v>-41.91419141914191</v>
      </c>
      <c r="M54" s="63">
        <f>$AA6</f>
        <v>202</v>
      </c>
      <c r="N54" s="62">
        <f>$AA6/$AA53*100-100</f>
        <v>-53.775743707093824</v>
      </c>
      <c r="O54" s="63">
        <f>$AB6</f>
        <v>150</v>
      </c>
      <c r="P54" s="64">
        <f>$AB6/$AB53*100-100</f>
        <v>-11.242603550295854</v>
      </c>
      <c r="S54" s="65" t="s">
        <v>143</v>
      </c>
      <c r="T54" s="65" t="s">
        <v>102</v>
      </c>
      <c r="U54" s="65" t="s">
        <v>96</v>
      </c>
      <c r="V54" s="67">
        <v>668</v>
      </c>
      <c r="W54" s="67">
        <v>465</v>
      </c>
      <c r="X54" s="67">
        <v>178</v>
      </c>
      <c r="Y54" s="67">
        <v>1</v>
      </c>
      <c r="Z54" s="67">
        <v>24</v>
      </c>
      <c r="AA54" s="67">
        <v>0</v>
      </c>
      <c r="AB54" s="67">
        <v>24</v>
      </c>
    </row>
    <row r="55" spans="2:28" ht="15.75" customHeight="1">
      <c r="B55" s="14" t="s">
        <v>58</v>
      </c>
      <c r="C55" s="63">
        <f>SUM($V7:$V12)</f>
        <v>4988</v>
      </c>
      <c r="D55" s="62">
        <f>SUM($V7:V12)/SUM($V54:$V59)*100-100</f>
        <v>-13.16155988857939</v>
      </c>
      <c r="E55" s="63">
        <f>SUM($W7:$W12)</f>
        <v>2436</v>
      </c>
      <c r="F55" s="62">
        <f>SUM($W7:W12)/SUM($W54:$W59)*100-100</f>
        <v>-23.612417685794924</v>
      </c>
      <c r="G55" s="63">
        <f>SUM($X7:$X12)</f>
        <v>1968</v>
      </c>
      <c r="H55" s="62">
        <f>SUM($X7:X12)/SUM($X54:$X59)*100-100</f>
        <v>-2.8148148148148096</v>
      </c>
      <c r="I55" s="63">
        <f>SUM($Y7:$Y12)</f>
        <v>17</v>
      </c>
      <c r="J55" s="62">
        <f>SUM($Y7:Y12)/SUM($Y54:$Y59)*100-100</f>
        <v>-26.08695652173914</v>
      </c>
      <c r="K55" s="63">
        <f>SUM($Z7:$Z12)</f>
        <v>567</v>
      </c>
      <c r="L55" s="62">
        <f>SUM($Z7:Z12)/SUM($Z54:$Z59)*100-100</f>
        <v>11.834319526627212</v>
      </c>
      <c r="M55" s="63">
        <f>SUM($AA7:$AA12)</f>
        <v>148</v>
      </c>
      <c r="N55" s="62">
        <f>SUM($AA7:AA12)/SUM($AA54:$AA59)*100-100</f>
        <v>100</v>
      </c>
      <c r="O55" s="63">
        <f>SUM($AB7:$AB12)</f>
        <v>419</v>
      </c>
      <c r="P55" s="64">
        <f>SUM($AB7:AB12)/SUM($AB54:$AB59)*100-100</f>
        <v>-0.9456264775413672</v>
      </c>
      <c r="S55" s="65" t="s">
        <v>143</v>
      </c>
      <c r="T55" s="65" t="s">
        <v>102</v>
      </c>
      <c r="U55" s="65" t="s">
        <v>94</v>
      </c>
      <c r="V55" s="67">
        <v>919</v>
      </c>
      <c r="W55" s="67">
        <v>492</v>
      </c>
      <c r="X55" s="67">
        <v>309</v>
      </c>
      <c r="Y55" s="67">
        <v>16</v>
      </c>
      <c r="Z55" s="67">
        <v>102</v>
      </c>
      <c r="AA55" s="67">
        <v>74</v>
      </c>
      <c r="AB55" s="67">
        <v>28</v>
      </c>
    </row>
    <row r="56" spans="2:28" ht="15.75" customHeight="1">
      <c r="B56" s="14" t="s">
        <v>59</v>
      </c>
      <c r="C56" s="63">
        <f>SUM($V13:$V19)+SUM($V24:$V25)</f>
        <v>31207</v>
      </c>
      <c r="D56" s="62">
        <f>(SUM($V13:$V19)+SUM($V24:$V25))/(SUM($V60:$V66)+SUM($V71:$V72))*100-100</f>
        <v>-11.368929281454129</v>
      </c>
      <c r="E56" s="63">
        <f>SUM($W13:$W19)+SUM($W24:$W25)</f>
        <v>7795</v>
      </c>
      <c r="F56" s="62">
        <f>(SUM($W13:$W19)+SUM($W24:$W25))/(SUM($W60:$W66)+SUM($W71:$W72))*100-100</f>
        <v>-22.329613391789565</v>
      </c>
      <c r="G56" s="63">
        <f>SUM($X13:$X19)+SUM($X24:$X25)</f>
        <v>11413</v>
      </c>
      <c r="H56" s="62">
        <f>(SUM($X13:$X19)+SUM($X24:$X25))/(SUM($X60:$X66)+SUM($X71:$X72))*100-100</f>
        <v>-8.527690951350479</v>
      </c>
      <c r="I56" s="63">
        <f>SUM($Y13:$Y19)+SUM($Y24:$Y25)</f>
        <v>689</v>
      </c>
      <c r="J56" s="62">
        <f>(SUM($Y13:$Y19)+SUM($Y24:$Y25))/(SUM($Y60:$Y66)+SUM($Y71:$Y72))*100-100</f>
        <v>214.61187214611874</v>
      </c>
      <c r="K56" s="63">
        <f>SUM($Z13:$Z19)+SUM($Z24:$Z25)</f>
        <v>11310</v>
      </c>
      <c r="L56" s="62">
        <f>(SUM($Z13:$Z19)+SUM($Z24:$Z25))/(SUM($Z60:$Z66)+SUM($Z71:$Z72))*100-100</f>
        <v>-9.3604744350056</v>
      </c>
      <c r="M56" s="63">
        <f>SUM($AA13:$AA19)+SUM($AA24:$AA25)</f>
        <v>6079</v>
      </c>
      <c r="N56" s="62">
        <f>(SUM($AA13:$AA19)+SUM($AA24:$AA25))/(SUM($AA60:$AA66)+SUM($AA71:$AA72))*100-100</f>
        <v>-9.092268580828474</v>
      </c>
      <c r="O56" s="63">
        <f>SUM($AB13:$AB19)+SUM($AB24:$AB25)</f>
        <v>5161</v>
      </c>
      <c r="P56" s="64">
        <f>(SUM($AB13:$AB19)+SUM($AB24:$AB25))/(SUM($AB60:$AB66)+SUM($AB71:$AB72))*100-100</f>
        <v>-10.212247738343777</v>
      </c>
      <c r="S56" s="65" t="s">
        <v>143</v>
      </c>
      <c r="T56" s="65" t="s">
        <v>102</v>
      </c>
      <c r="U56" s="65" t="s">
        <v>97</v>
      </c>
      <c r="V56" s="67">
        <v>1987</v>
      </c>
      <c r="W56" s="67">
        <v>813</v>
      </c>
      <c r="X56" s="67">
        <v>915</v>
      </c>
      <c r="Y56" s="67">
        <v>3</v>
      </c>
      <c r="Z56" s="67">
        <v>256</v>
      </c>
      <c r="AA56" s="67">
        <v>0</v>
      </c>
      <c r="AB56" s="67">
        <v>246</v>
      </c>
    </row>
    <row r="57" spans="2:28" ht="15.75" customHeight="1">
      <c r="B57" s="14" t="s">
        <v>60</v>
      </c>
      <c r="C57" s="63">
        <f>SUM($V20:$V23)</f>
        <v>2374</v>
      </c>
      <c r="D57" s="62">
        <f>SUM(V20:$V23)/SUM($V67:$V70)*100-100</f>
        <v>-33.277121978639684</v>
      </c>
      <c r="E57" s="63">
        <f>SUM($W20:$W23)</f>
        <v>1347</v>
      </c>
      <c r="F57" s="62">
        <f>SUM($W20:W23)/SUM($W67:$W70)*100-100</f>
        <v>-37.52319109461967</v>
      </c>
      <c r="G57" s="63">
        <f>SUM($X20:$X23)</f>
        <v>872</v>
      </c>
      <c r="H57" s="62">
        <f>SUM($X20:X23)/SUM($X67:$X70)*100-100</f>
        <v>-13.406156901688178</v>
      </c>
      <c r="I57" s="63">
        <f>SUM($Y20:$Y23)</f>
        <v>3</v>
      </c>
      <c r="J57" s="62">
        <f>SUM($Y20:Y23)/SUM($Y67:$Y70)*100-100</f>
        <v>-92.85714285714286</v>
      </c>
      <c r="K57" s="63">
        <f>SUM($Z20:$Z23)</f>
        <v>152</v>
      </c>
      <c r="L57" s="62">
        <f>SUM($Z20:Z23)/SUM($Z67:$Z70)*100-100</f>
        <v>-56.94050991501417</v>
      </c>
      <c r="M57" s="63">
        <f>SUM($AA20:$AA23)</f>
        <v>0</v>
      </c>
      <c r="N57" s="62">
        <f>SUM($AA20:AA23)/SUM($AA67:$AA70)*100-100</f>
        <v>-100</v>
      </c>
      <c r="O57" s="63">
        <f>SUM($AB20:$AB23)</f>
        <v>152</v>
      </c>
      <c r="P57" s="64">
        <f>SUM($AB20:AB23)/SUM($AB67:$AB70)*100-100</f>
        <v>23.577235772357724</v>
      </c>
      <c r="S57" s="65" t="s">
        <v>143</v>
      </c>
      <c r="T57" s="65" t="s">
        <v>102</v>
      </c>
      <c r="U57" s="65" t="s">
        <v>98</v>
      </c>
      <c r="V57" s="67">
        <v>378</v>
      </c>
      <c r="W57" s="67">
        <v>321</v>
      </c>
      <c r="X57" s="67">
        <v>32</v>
      </c>
      <c r="Y57" s="67">
        <v>0</v>
      </c>
      <c r="Z57" s="67">
        <v>25</v>
      </c>
      <c r="AA57" s="67">
        <v>0</v>
      </c>
      <c r="AB57" s="67">
        <v>25</v>
      </c>
    </row>
    <row r="58" spans="2:28" ht="15.75" customHeight="1">
      <c r="B58" s="14" t="s">
        <v>61</v>
      </c>
      <c r="C58" s="63">
        <f>SUM($V26:$V29)</f>
        <v>8986</v>
      </c>
      <c r="D58" s="62">
        <f>SUM($V26:$V29)/SUM($V73:$V76)*100-100</f>
        <v>-10.86201765697848</v>
      </c>
      <c r="E58" s="63">
        <f>SUM($W26:$W29)</f>
        <v>3904</v>
      </c>
      <c r="F58" s="62">
        <f>SUM($W26:$W29)/SUM($W73:$W76)*100-100</f>
        <v>-20.391517128874398</v>
      </c>
      <c r="G58" s="63">
        <f>SUM($X26:$X29)</f>
        <v>2948</v>
      </c>
      <c r="H58" s="62">
        <f>SUM($X26:$X29)/SUM($X73:$X76)*100-100</f>
        <v>2.0069204152249256</v>
      </c>
      <c r="I58" s="63">
        <f>SUM($Y26:$Y29)</f>
        <v>28</v>
      </c>
      <c r="J58" s="62">
        <f>SUM($Y26:$Y29)/SUM($Y73:$Y76)*100-100</f>
        <v>-36.36363636363637</v>
      </c>
      <c r="K58" s="63">
        <f>SUM($Z26:$Z29)</f>
        <v>2106</v>
      </c>
      <c r="L58" s="62">
        <f>SUM($Z26:$Z29)/SUM($Z73:$Z76)*100-100</f>
        <v>-6.107891217119928</v>
      </c>
      <c r="M58" s="63">
        <f>SUM($AA26:$AA29)</f>
        <v>756</v>
      </c>
      <c r="N58" s="62">
        <f>SUM($AA26:$AA29)/SUM($AA73:$AA76)*100-100</f>
        <v>1.4765100671140914</v>
      </c>
      <c r="O58" s="63">
        <f>SUM($AB26:$AB29)</f>
        <v>1350</v>
      </c>
      <c r="P58" s="64">
        <f>SUM($AB26:$AB29)/SUM($AB73:$AB76)*100-100</f>
        <v>-9.759358288770045</v>
      </c>
      <c r="S58" s="65" t="s">
        <v>143</v>
      </c>
      <c r="T58" s="65" t="s">
        <v>102</v>
      </c>
      <c r="U58" s="65" t="s">
        <v>99</v>
      </c>
      <c r="V58" s="67">
        <v>598</v>
      </c>
      <c r="W58" s="67">
        <v>408</v>
      </c>
      <c r="X58" s="67">
        <v>152</v>
      </c>
      <c r="Y58" s="67">
        <v>0</v>
      </c>
      <c r="Z58" s="67">
        <v>38</v>
      </c>
      <c r="AA58" s="67">
        <v>0</v>
      </c>
      <c r="AB58" s="67">
        <v>38</v>
      </c>
    </row>
    <row r="59" spans="2:28" ht="15.75" customHeight="1">
      <c r="B59" s="14" t="s">
        <v>62</v>
      </c>
      <c r="C59" s="63">
        <f>SUM($V30:$V35)</f>
        <v>11707</v>
      </c>
      <c r="D59" s="62">
        <f>SUM($V30:$V35)/SUM($V77:$V82)*100-100</f>
        <v>-13.957077759811838</v>
      </c>
      <c r="E59" s="63">
        <f>SUM($W30:$W35)</f>
        <v>3005</v>
      </c>
      <c r="F59" s="62">
        <f>SUM($W30:$W35)/SUM($W77:$W82)*100-100</f>
        <v>-19.046336206896555</v>
      </c>
      <c r="G59" s="63">
        <f>SUM($X30:$X35)</f>
        <v>4984</v>
      </c>
      <c r="H59" s="62">
        <f>SUM($X30:$X35)/SUM($X77:$X82)*100-100</f>
        <v>4.202383441354797</v>
      </c>
      <c r="I59" s="63">
        <f>SUM($Y30:$Y35)</f>
        <v>24</v>
      </c>
      <c r="J59" s="62">
        <f>SUM($Y30:$Y35)/SUM($Y77:$Y82)*100-100</f>
        <v>-59.32203389830508</v>
      </c>
      <c r="K59" s="63">
        <f>SUM($Z30:$Z35)</f>
        <v>3694</v>
      </c>
      <c r="L59" s="62">
        <f>SUM($Z30:$Z35)/SUM($Z77:$Z82)*100-100</f>
        <v>-26.88044338875693</v>
      </c>
      <c r="M59" s="63">
        <f>SUM($AA30:$AA35)</f>
        <v>1733</v>
      </c>
      <c r="N59" s="62">
        <f>SUM($AA30:$AA35)/SUM($AA77:$AA82)*100-100</f>
        <v>-36.520146520146525</v>
      </c>
      <c r="O59" s="63">
        <f>SUM($AB30:$AB35)</f>
        <v>1943</v>
      </c>
      <c r="P59" s="64">
        <f>SUM($AB30:$AB35)/SUM($AB77:$AB82)*100-100</f>
        <v>-15.70498915401302</v>
      </c>
      <c r="S59" s="65" t="s">
        <v>143</v>
      </c>
      <c r="T59" s="65" t="s">
        <v>102</v>
      </c>
      <c r="U59" s="65" t="s">
        <v>100</v>
      </c>
      <c r="V59" s="67">
        <v>1194</v>
      </c>
      <c r="W59" s="67">
        <v>690</v>
      </c>
      <c r="X59" s="67">
        <v>439</v>
      </c>
      <c r="Y59" s="67">
        <v>3</v>
      </c>
      <c r="Z59" s="67">
        <v>62</v>
      </c>
      <c r="AA59" s="67">
        <v>0</v>
      </c>
      <c r="AB59" s="67">
        <v>62</v>
      </c>
    </row>
    <row r="60" spans="2:28" ht="15.75" customHeight="1">
      <c r="B60" s="14" t="s">
        <v>63</v>
      </c>
      <c r="C60" s="63">
        <f>SUM($V36:$V40)</f>
        <v>3490</v>
      </c>
      <c r="D60" s="62">
        <f>SUM($V36:$V40)/SUM($V83:$V87)*100-100</f>
        <v>-13.356504468718967</v>
      </c>
      <c r="E60" s="63">
        <f>SUM($W36:$W40)</f>
        <v>1389</v>
      </c>
      <c r="F60" s="62">
        <f>SUM($W36:$W40)/SUM($W83:$W87)*100-100</f>
        <v>-29.883897021706204</v>
      </c>
      <c r="G60" s="63">
        <f>SUM($X36:$X40)</f>
        <v>1432</v>
      </c>
      <c r="H60" s="62">
        <f>SUM($X36:$X40)/SUM($X83:$X87)*100-100</f>
        <v>11.874999999999986</v>
      </c>
      <c r="I60" s="63">
        <f>SUM($Y36:$Y40)</f>
        <v>76</v>
      </c>
      <c r="J60" s="62">
        <f>SUM($Y36:$Y40)/SUM($Y83:$Y87)*100-100</f>
        <v>13.43283582089552</v>
      </c>
      <c r="K60" s="63">
        <f>SUM($Z36:$Z40)</f>
        <v>593</v>
      </c>
      <c r="L60" s="62">
        <f>SUM($Z36:$Z40)/SUM($Z83:$Z87)*100-100</f>
        <v>-15.285714285714278</v>
      </c>
      <c r="M60" s="63">
        <f>SUM($AA36:$AA40)</f>
        <v>234</v>
      </c>
      <c r="N60" s="62">
        <f>SUM($AA36:$AA40)/SUM($AA83:$AA87)*100-100</f>
        <v>-34.45378151260505</v>
      </c>
      <c r="O60" s="63">
        <f>SUM($AB36:$AB40)</f>
        <v>359</v>
      </c>
      <c r="P60" s="64">
        <f>SUM($AB36:$AB40)/SUM($AB83:$AB87)*100-100</f>
        <v>4.664723032069972</v>
      </c>
      <c r="S60" s="65" t="s">
        <v>143</v>
      </c>
      <c r="T60" s="65" t="s">
        <v>102</v>
      </c>
      <c r="U60" s="65" t="s">
        <v>101</v>
      </c>
      <c r="V60" s="67">
        <v>2228</v>
      </c>
      <c r="W60" s="67">
        <v>1004</v>
      </c>
      <c r="X60" s="67">
        <v>847</v>
      </c>
      <c r="Y60" s="67">
        <v>2</v>
      </c>
      <c r="Z60" s="67">
        <v>375</v>
      </c>
      <c r="AA60" s="67">
        <v>218</v>
      </c>
      <c r="AB60" s="67">
        <v>157</v>
      </c>
    </row>
    <row r="61" spans="2:28" ht="15.75" customHeight="1">
      <c r="B61" s="14" t="s">
        <v>64</v>
      </c>
      <c r="C61" s="63">
        <f>SUM($V41:$V44)</f>
        <v>1648</v>
      </c>
      <c r="D61" s="62">
        <f>SUM($V41:$V44)/SUM($V88:$V91)*100-100</f>
        <v>-18.33498513379584</v>
      </c>
      <c r="E61" s="63">
        <f>SUM($W41:$W44)</f>
        <v>854</v>
      </c>
      <c r="F61" s="62">
        <f>SUM($W41:$W44)/SUM($W88:$W91)*100-100</f>
        <v>-25.28433945756781</v>
      </c>
      <c r="G61" s="63">
        <f>SUM($X41:$X44)</f>
        <v>559</v>
      </c>
      <c r="H61" s="62">
        <f>SUM($X41:$X44)/SUM($X88:$X91)*100-100</f>
        <v>-13.601236476043283</v>
      </c>
      <c r="I61" s="63">
        <f>SUM($Y41:$Y44)</f>
        <v>2</v>
      </c>
      <c r="J61" s="62">
        <f>SUM($Y41:$Y44)/SUM($Y88:$Y91)*100-100</f>
        <v>-93.75</v>
      </c>
      <c r="K61" s="63">
        <f>SUM($Z41:$Z44)</f>
        <v>233</v>
      </c>
      <c r="L61" s="62">
        <f>SUM($Z41:$Z44)/SUM($Z88:$Z91)*100-100</f>
        <v>18.877551020408163</v>
      </c>
      <c r="M61" s="63">
        <f>SUM($AA41:$AA44)</f>
        <v>133</v>
      </c>
      <c r="N61" s="62">
        <f>SUM($AA41:$AA44)/SUM($AA88:$AA91)*100-100</f>
        <v>43.01075268817206</v>
      </c>
      <c r="O61" s="63">
        <f>SUM($AB41:$AB44)</f>
        <v>98</v>
      </c>
      <c r="P61" s="64">
        <f>SUM($AB41:$AB44)/SUM($AB88:$AB91)*100-100</f>
        <v>-4.854368932038838</v>
      </c>
      <c r="S61" s="65" t="s">
        <v>143</v>
      </c>
      <c r="T61" s="65" t="s">
        <v>102</v>
      </c>
      <c r="U61" s="65" t="s">
        <v>102</v>
      </c>
      <c r="V61" s="67">
        <v>1227</v>
      </c>
      <c r="W61" s="67">
        <v>690</v>
      </c>
      <c r="X61" s="67">
        <v>338</v>
      </c>
      <c r="Y61" s="67">
        <v>6</v>
      </c>
      <c r="Z61" s="67">
        <v>193</v>
      </c>
      <c r="AA61" s="67">
        <v>65</v>
      </c>
      <c r="AB61" s="67">
        <v>128</v>
      </c>
    </row>
    <row r="62" spans="2:28" ht="15.75" customHeight="1">
      <c r="B62" s="14" t="s">
        <v>65</v>
      </c>
      <c r="C62" s="63">
        <f>SUM($V45:$V51)</f>
        <v>7125</v>
      </c>
      <c r="D62" s="62">
        <f>SUM($V45:$V51)/SUM($V92:$V98)*100-100</f>
        <v>-14.996420901932723</v>
      </c>
      <c r="E62" s="63">
        <f>SUM($W45:$W51)</f>
        <v>2656</v>
      </c>
      <c r="F62" s="62">
        <f>SUM($W45:$W51)/SUM($W92:$W98)*100-100</f>
        <v>-17</v>
      </c>
      <c r="G62" s="63">
        <f>SUM($X45:$X51)</f>
        <v>3210</v>
      </c>
      <c r="H62" s="62">
        <f>SUM($X45:$X51)/SUM($X92:$X98)*100-100</f>
        <v>-5.615995295501321</v>
      </c>
      <c r="I62" s="63">
        <f>SUM($Y45:$Y51)</f>
        <v>31</v>
      </c>
      <c r="J62" s="62">
        <f>SUM($Y45:$Y51)/SUM($Y92:$Y98)*100-100</f>
        <v>19.230769230769226</v>
      </c>
      <c r="K62" s="63">
        <f>SUM($Z45:$Z51)</f>
        <v>1228</v>
      </c>
      <c r="L62" s="62">
        <f>SUM($Z45:$Z51)/SUM($Z92:$Z98)*100-100</f>
        <v>-30.028490028490026</v>
      </c>
      <c r="M62" s="63">
        <f>SUM($AA45:$AA51)</f>
        <v>620</v>
      </c>
      <c r="N62" s="62">
        <f>SUM($AA45:$AA51)/SUM($AA92:$AA98)*100-100</f>
        <v>-43.17140238313474</v>
      </c>
      <c r="O62" s="63">
        <f>SUM($AB45:$AB51)</f>
        <v>598</v>
      </c>
      <c r="P62" s="64">
        <f>SUM($AB45:$AB51)/SUM($AB92:$AB98)*100-100</f>
        <v>-9.93975903614458</v>
      </c>
      <c r="S62" s="65" t="s">
        <v>143</v>
      </c>
      <c r="T62" s="65" t="s">
        <v>102</v>
      </c>
      <c r="U62" s="65" t="s">
        <v>103</v>
      </c>
      <c r="V62" s="67">
        <v>1202</v>
      </c>
      <c r="W62" s="67">
        <v>699</v>
      </c>
      <c r="X62" s="67">
        <v>299</v>
      </c>
      <c r="Y62" s="67">
        <v>3</v>
      </c>
      <c r="Z62" s="67">
        <v>201</v>
      </c>
      <c r="AA62" s="67">
        <v>43</v>
      </c>
      <c r="AB62" s="67">
        <v>158</v>
      </c>
    </row>
    <row r="63" spans="2:28" ht="15.75" customHeight="1" thickBot="1">
      <c r="B63" s="15" t="s">
        <v>56</v>
      </c>
      <c r="C63" s="74">
        <f>$V52</f>
        <v>1301</v>
      </c>
      <c r="D63" s="73">
        <f>$V52/$V99*100-100</f>
        <v>-35.40218470705064</v>
      </c>
      <c r="E63" s="74">
        <f>$W52</f>
        <v>247</v>
      </c>
      <c r="F63" s="73">
        <f>$W52/$W99*100-100</f>
        <v>-41.88235294117647</v>
      </c>
      <c r="G63" s="74">
        <f>$X52</f>
        <v>978</v>
      </c>
      <c r="H63" s="73">
        <f>$X52/$X99*100-100</f>
        <v>-34.185733512786</v>
      </c>
      <c r="I63" s="74">
        <f>$Y52</f>
        <v>15</v>
      </c>
      <c r="J63" s="73">
        <f>$Y52/$Y99*100-100</f>
        <v>-40</v>
      </c>
      <c r="K63" s="74">
        <f>$Z52</f>
        <v>61</v>
      </c>
      <c r="L63" s="73">
        <f>$Z52/$Z99*100-100</f>
        <v>-21.794871794871796</v>
      </c>
      <c r="M63" s="74">
        <f>$AA52</f>
        <v>44</v>
      </c>
      <c r="N63" s="73">
        <f>$AA52/$AA99*100-100</f>
        <v>-21.42857142857143</v>
      </c>
      <c r="O63" s="74">
        <f>$AB52</f>
        <v>17</v>
      </c>
      <c r="P63" s="75">
        <f>$AB52/$AB99*100-100</f>
        <v>-22.727272727272734</v>
      </c>
      <c r="S63" s="65" t="s">
        <v>143</v>
      </c>
      <c r="T63" s="65" t="s">
        <v>102</v>
      </c>
      <c r="U63" s="65" t="s">
        <v>104</v>
      </c>
      <c r="V63" s="67">
        <v>4982</v>
      </c>
      <c r="W63" s="67">
        <v>1814</v>
      </c>
      <c r="X63" s="67">
        <v>1677</v>
      </c>
      <c r="Y63" s="67">
        <v>6</v>
      </c>
      <c r="Z63" s="67">
        <v>1485</v>
      </c>
      <c r="AA63" s="67">
        <v>321</v>
      </c>
      <c r="AB63" s="67">
        <v>1160</v>
      </c>
    </row>
    <row r="64" spans="2:28" ht="15.75" customHeight="1">
      <c r="B64" s="14" t="s">
        <v>66</v>
      </c>
      <c r="C64" s="63">
        <f>SUM($V16:$V19)</f>
        <v>25914</v>
      </c>
      <c r="D64" s="62">
        <f>SUM($V16:$V19)/SUM($V63:$V66)*100-100</f>
        <v>-10.601304032842307</v>
      </c>
      <c r="E64" s="63">
        <f>SUM($W16:$W19)</f>
        <v>5022</v>
      </c>
      <c r="F64" s="62">
        <f>SUM($W16:$W19)/SUM($W63:$W66)*100-100</f>
        <v>-24.74149557919975</v>
      </c>
      <c r="G64" s="63">
        <f>SUM($X16:$X19)</f>
        <v>9661</v>
      </c>
      <c r="H64" s="62">
        <f>SUM($X16:$X19)/SUM($X63:$X66)*100-100</f>
        <v>-8.875683833239009</v>
      </c>
      <c r="I64" s="63">
        <f>SUM($Y16:$Y19)</f>
        <v>661</v>
      </c>
      <c r="J64" s="62">
        <f>SUM($Y16:$Y19)/SUM($Y63:$Y66)*100-100</f>
        <v>313.12499999999994</v>
      </c>
      <c r="K64" s="63">
        <f>SUM($Z16:$Z19)</f>
        <v>10570</v>
      </c>
      <c r="L64" s="62">
        <f>SUM($Z16:$Z19)/SUM($Z63:$Z66)*100-100</f>
        <v>-8.500692520775615</v>
      </c>
      <c r="M64" s="63">
        <f>SUM($AA16:$AA19)</f>
        <v>6023</v>
      </c>
      <c r="N64" s="62">
        <f>SUM($AA16:$AA19)/SUM($AA63:$AA66)*100-100</f>
        <v>-4.3208895949165935</v>
      </c>
      <c r="O64" s="63">
        <f>SUM($AB16:$AB19)</f>
        <v>4477</v>
      </c>
      <c r="P64" s="64">
        <f>SUM($AB16:$AB19)/SUM($AB63:$AB66)*100-100</f>
        <v>-14.135021097046419</v>
      </c>
      <c r="S64" s="65" t="s">
        <v>143</v>
      </c>
      <c r="T64" s="65" t="s">
        <v>102</v>
      </c>
      <c r="U64" s="65" t="s">
        <v>105</v>
      </c>
      <c r="V64" s="67">
        <v>3789</v>
      </c>
      <c r="W64" s="67">
        <v>1332</v>
      </c>
      <c r="X64" s="67">
        <v>1190</v>
      </c>
      <c r="Y64" s="67">
        <v>8</v>
      </c>
      <c r="Z64" s="67">
        <v>1259</v>
      </c>
      <c r="AA64" s="67">
        <v>381</v>
      </c>
      <c r="AB64" s="67">
        <v>878</v>
      </c>
    </row>
    <row r="65" spans="2:28" ht="15.75" customHeight="1">
      <c r="B65" s="14" t="s">
        <v>67</v>
      </c>
      <c r="C65" s="63">
        <f>SUM($V26:$V29)</f>
        <v>8986</v>
      </c>
      <c r="D65" s="62">
        <f>SUM($V26:$V29)/SUM($V73:$V76)*100-100</f>
        <v>-10.86201765697848</v>
      </c>
      <c r="E65" s="63">
        <f>SUM($W26:$W29)</f>
        <v>3904</v>
      </c>
      <c r="F65" s="62">
        <f>SUM($W26:$W29)/SUM($W73:$W76)*100-100</f>
        <v>-20.391517128874398</v>
      </c>
      <c r="G65" s="63">
        <f>SUM($X26:$X29)</f>
        <v>2948</v>
      </c>
      <c r="H65" s="62">
        <f>SUM($X26:$X29)/SUM($X73:$X76)*100-100</f>
        <v>2.0069204152249256</v>
      </c>
      <c r="I65" s="63">
        <f>SUM($Y26:$Y29)</f>
        <v>28</v>
      </c>
      <c r="J65" s="62">
        <f>SUM($Y26:$Y29)/SUM($Y73:$Y76)*100-100</f>
        <v>-36.36363636363637</v>
      </c>
      <c r="K65" s="63">
        <f>SUM($Z26:$Z29)</f>
        <v>2106</v>
      </c>
      <c r="L65" s="62">
        <f>SUM($Z26:$Z29)/SUM($Z73:$Z76)*100-100</f>
        <v>-6.107891217119928</v>
      </c>
      <c r="M65" s="63">
        <f>SUM($AA26:$AA29)</f>
        <v>756</v>
      </c>
      <c r="N65" s="62">
        <f>SUM($AA26:$AA29)/SUM($AA73:$AA76)*100-100</f>
        <v>1.4765100671140914</v>
      </c>
      <c r="O65" s="63">
        <f>SUM($AB26:$AB29)</f>
        <v>1350</v>
      </c>
      <c r="P65" s="64">
        <f>SUM($AB26:$AB29)/SUM($AB73:$AB76)*100-100</f>
        <v>-9.759358288770045</v>
      </c>
      <c r="S65" s="65" t="s">
        <v>143</v>
      </c>
      <c r="T65" s="65" t="s">
        <v>102</v>
      </c>
      <c r="U65" s="65" t="s">
        <v>106</v>
      </c>
      <c r="V65" s="67">
        <v>12690</v>
      </c>
      <c r="W65" s="67">
        <v>1798</v>
      </c>
      <c r="X65" s="67">
        <v>4942</v>
      </c>
      <c r="Y65" s="67">
        <v>102</v>
      </c>
      <c r="Z65" s="67">
        <v>5848</v>
      </c>
      <c r="AA65" s="67">
        <v>4109</v>
      </c>
      <c r="AB65" s="67">
        <v>1731</v>
      </c>
    </row>
    <row r="66" spans="2:28" ht="15.75" customHeight="1">
      <c r="B66" s="14" t="s">
        <v>68</v>
      </c>
      <c r="C66" s="63">
        <f>SUM($V30:$V35)</f>
        <v>11707</v>
      </c>
      <c r="D66" s="62">
        <f>SUM($V30:$V35)/SUM($V77:$V82)*100-100</f>
        <v>-13.957077759811838</v>
      </c>
      <c r="E66" s="63">
        <f>SUM($W30:$W35)</f>
        <v>3005</v>
      </c>
      <c r="F66" s="62">
        <f>SUM($W30:$W35)/SUM($W77:$W82)*100-100</f>
        <v>-19.046336206896555</v>
      </c>
      <c r="G66" s="63">
        <f>SUM($X30:$X35)</f>
        <v>4984</v>
      </c>
      <c r="H66" s="62">
        <f>SUM($X30:$X35)/SUM($X77:$X82)*100-100</f>
        <v>4.202383441354797</v>
      </c>
      <c r="I66" s="63">
        <f>SUM($Y30:$Y35)</f>
        <v>24</v>
      </c>
      <c r="J66" s="62">
        <f>SUM($Y30:$Y35)/SUM($Y77:$Y82)*100-100</f>
        <v>-59.32203389830508</v>
      </c>
      <c r="K66" s="63">
        <f>SUM($Z30:$Z35)</f>
        <v>3694</v>
      </c>
      <c r="L66" s="62">
        <f>SUM($Z30:$Z35)/SUM($Z77:$Z82)*100-100</f>
        <v>-26.88044338875693</v>
      </c>
      <c r="M66" s="63">
        <f>SUM($AA30:$AA35)</f>
        <v>1733</v>
      </c>
      <c r="N66" s="62">
        <f>SUM($AA30:$AA35)/SUM($AA77:$AA82)*100-100</f>
        <v>-36.520146520146525</v>
      </c>
      <c r="O66" s="63">
        <f>SUM($AB30:$AB35)</f>
        <v>1943</v>
      </c>
      <c r="P66" s="64">
        <f>SUM($AB30:$AB35)/SUM($AB77:$AB82)*100-100</f>
        <v>-15.70498915401302</v>
      </c>
      <c r="S66" s="65" t="s">
        <v>143</v>
      </c>
      <c r="T66" s="65" t="s">
        <v>102</v>
      </c>
      <c r="U66" s="65" t="s">
        <v>107</v>
      </c>
      <c r="V66" s="67">
        <v>7526</v>
      </c>
      <c r="W66" s="67">
        <v>1729</v>
      </c>
      <c r="X66" s="67">
        <v>2793</v>
      </c>
      <c r="Y66" s="67">
        <v>44</v>
      </c>
      <c r="Z66" s="67">
        <v>2960</v>
      </c>
      <c r="AA66" s="67">
        <v>1484</v>
      </c>
      <c r="AB66" s="67">
        <v>1445</v>
      </c>
    </row>
    <row r="67" spans="2:28" ht="15.75" customHeight="1" thickBot="1">
      <c r="B67" s="16" t="s">
        <v>69</v>
      </c>
      <c r="C67" s="74">
        <f>SUM($V6:$V15)+SUM($V20:$V25)+SUM($V36:$V52)</f>
        <v>29275</v>
      </c>
      <c r="D67" s="73">
        <f>(SUM($V6:$V15)+SUM($V20:$V25)+SUM($V36:$V52))/(SUM($V53:$V62)+SUM($V67:$V72)+SUM($V83:$V99))*100-100</f>
        <v>-18.37445977972955</v>
      </c>
      <c r="E67" s="74">
        <f>SUM($W6:$W15)+SUM($W20:$W25)+SUM($W36:$W52)</f>
        <v>12686</v>
      </c>
      <c r="F67" s="73">
        <f>(SUM($W6:$W15)+SUM($W20:$W25)+SUM($W36:$W52))/(SUM($W53:$W62)+SUM($W67:$W72)+SUM($W83:$W99))*100-100</f>
        <v>-24.66298473781103</v>
      </c>
      <c r="G67" s="74">
        <f>SUM($X6:$X15)+SUM($X20:$X25)+SUM($X36:$X52)</f>
        <v>12489</v>
      </c>
      <c r="H67" s="73">
        <f>(SUM($X6:$X15)+SUM($X20:$X25)+SUM($X36:$X52))/(SUM($X53:$X62)+SUM($X67:$X72)+SUM($X83:$X99))*100-100</f>
        <v>-8.2837629433796</v>
      </c>
      <c r="I67" s="74">
        <f>SUM($Y6:$Y15)+SUM($Y20:$Y25)+SUM($Y36:$Y52)</f>
        <v>174</v>
      </c>
      <c r="J67" s="73">
        <f>(SUM($Y6:$Y15)+SUM($Y20:$Y25)+SUM($Y36:$Y52))/(SUM($Y53:$Y62)+SUM($Y67:$Y72)+SUM($Y83:$Y99))*100-100</f>
        <v>-39.583333333333336</v>
      </c>
      <c r="K67" s="74">
        <f>SUM($Z6:$Z15)+SUM($Z20:$Z25)+SUM($Z36:$Z52)</f>
        <v>3926</v>
      </c>
      <c r="L67" s="73">
        <f>(SUM($Z6:$Z15)+SUM($Z20:$Z25)+SUM($Z36:$Z52))/(SUM($Z53:$Z62)+SUM($Z67:$Z72)+SUM($Z83:$Z99))*100-100</f>
        <v>-23.335286076938104</v>
      </c>
      <c r="M67" s="74">
        <f>SUM($AA6:$AA15)+SUM($AA20:$AA25)+SUM($AA36:$AA52)</f>
        <v>1437</v>
      </c>
      <c r="N67" s="73">
        <f>(SUM($AA6:$AA15)+SUM($AA20:$AA25)+SUM($AA36:$AA52))/(SUM($AA53:$AA62)+SUM($AA67:$AA72)+SUM($AA83:$AA99))*100-100</f>
        <v>-47.30473047304731</v>
      </c>
      <c r="O67" s="74">
        <f>SUM($AB6:$AB15)+SUM($AB20:$AB25)+SUM($AB36:$AB52)</f>
        <v>2477</v>
      </c>
      <c r="P67" s="75">
        <f>(SUM($AB6:$AB15)+SUM($AB20:$AB25)+SUM($AB36:$AB52))/(SUM($AB53:$AB62)+SUM($AB67:$AB72)+SUM($AB83:$AB99))*100-100</f>
        <v>4.031919361612751</v>
      </c>
      <c r="S67" s="65" t="s">
        <v>143</v>
      </c>
      <c r="T67" s="65" t="s">
        <v>102</v>
      </c>
      <c r="U67" s="65" t="s">
        <v>108</v>
      </c>
      <c r="V67" s="67">
        <v>1887</v>
      </c>
      <c r="W67" s="67">
        <v>1175</v>
      </c>
      <c r="X67" s="67">
        <v>623</v>
      </c>
      <c r="Y67" s="67">
        <v>3</v>
      </c>
      <c r="Z67" s="67">
        <v>86</v>
      </c>
      <c r="AA67" s="67">
        <v>40</v>
      </c>
      <c r="AB67" s="67">
        <v>43</v>
      </c>
    </row>
    <row r="68" spans="19:28" ht="15.75" customHeight="1">
      <c r="S68" s="65" t="s">
        <v>143</v>
      </c>
      <c r="T68" s="65" t="s">
        <v>102</v>
      </c>
      <c r="U68" s="65" t="s">
        <v>109</v>
      </c>
      <c r="V68" s="67">
        <v>798</v>
      </c>
      <c r="W68" s="67">
        <v>336</v>
      </c>
      <c r="X68" s="67">
        <v>215</v>
      </c>
      <c r="Y68" s="67">
        <v>38</v>
      </c>
      <c r="Z68" s="67">
        <v>209</v>
      </c>
      <c r="AA68" s="67">
        <v>187</v>
      </c>
      <c r="AB68" s="67">
        <v>22</v>
      </c>
    </row>
    <row r="69" spans="19:28" ht="15.75" customHeight="1">
      <c r="S69" s="65" t="s">
        <v>143</v>
      </c>
      <c r="T69" s="65" t="s">
        <v>102</v>
      </c>
      <c r="U69" s="65" t="s">
        <v>110</v>
      </c>
      <c r="V69" s="67">
        <v>499</v>
      </c>
      <c r="W69" s="67">
        <v>368</v>
      </c>
      <c r="X69" s="67">
        <v>84</v>
      </c>
      <c r="Y69" s="67">
        <v>1</v>
      </c>
      <c r="Z69" s="67">
        <v>46</v>
      </c>
      <c r="AA69" s="67">
        <v>0</v>
      </c>
      <c r="AB69" s="67">
        <v>46</v>
      </c>
    </row>
    <row r="70" spans="19:28" ht="15.75" customHeight="1">
      <c r="S70" s="65" t="s">
        <v>143</v>
      </c>
      <c r="T70" s="65" t="s">
        <v>102</v>
      </c>
      <c r="U70" s="65" t="s">
        <v>111</v>
      </c>
      <c r="V70" s="67">
        <v>374</v>
      </c>
      <c r="W70" s="67">
        <v>277</v>
      </c>
      <c r="X70" s="67">
        <v>85</v>
      </c>
      <c r="Y70" s="67">
        <v>0</v>
      </c>
      <c r="Z70" s="67">
        <v>12</v>
      </c>
      <c r="AA70" s="67">
        <v>0</v>
      </c>
      <c r="AB70" s="67">
        <v>12</v>
      </c>
    </row>
    <row r="71" spans="19:28" ht="12">
      <c r="S71" s="65" t="s">
        <v>143</v>
      </c>
      <c r="T71" s="65" t="s">
        <v>102</v>
      </c>
      <c r="U71" s="65" t="s">
        <v>112</v>
      </c>
      <c r="V71" s="67">
        <v>593</v>
      </c>
      <c r="W71" s="67">
        <v>302</v>
      </c>
      <c r="X71" s="67">
        <v>162</v>
      </c>
      <c r="Y71" s="67">
        <v>46</v>
      </c>
      <c r="Z71" s="67">
        <v>83</v>
      </c>
      <c r="AA71" s="67">
        <v>66</v>
      </c>
      <c r="AB71" s="67">
        <v>17</v>
      </c>
    </row>
    <row r="72" spans="19:28" ht="12">
      <c r="S72" s="65" t="s">
        <v>143</v>
      </c>
      <c r="T72" s="65" t="s">
        <v>102</v>
      </c>
      <c r="U72" s="65" t="s">
        <v>113</v>
      </c>
      <c r="V72" s="67">
        <v>973</v>
      </c>
      <c r="W72" s="67">
        <v>668</v>
      </c>
      <c r="X72" s="67">
        <v>229</v>
      </c>
      <c r="Y72" s="67">
        <v>2</v>
      </c>
      <c r="Z72" s="67">
        <v>74</v>
      </c>
      <c r="AA72" s="67">
        <v>0</v>
      </c>
      <c r="AB72" s="67">
        <v>74</v>
      </c>
    </row>
    <row r="73" spans="19:28" ht="12">
      <c r="S73" s="65" t="s">
        <v>143</v>
      </c>
      <c r="T73" s="65" t="s">
        <v>102</v>
      </c>
      <c r="U73" s="65" t="s">
        <v>114</v>
      </c>
      <c r="V73" s="67">
        <v>1077</v>
      </c>
      <c r="W73" s="67">
        <v>748</v>
      </c>
      <c r="X73" s="67">
        <v>205</v>
      </c>
      <c r="Y73" s="67">
        <v>2</v>
      </c>
      <c r="Z73" s="67">
        <v>122</v>
      </c>
      <c r="AA73" s="67">
        <v>0</v>
      </c>
      <c r="AB73" s="67">
        <v>122</v>
      </c>
    </row>
    <row r="74" spans="19:28" ht="12">
      <c r="S74" s="65" t="s">
        <v>143</v>
      </c>
      <c r="T74" s="65" t="s">
        <v>102</v>
      </c>
      <c r="U74" s="65" t="s">
        <v>115</v>
      </c>
      <c r="V74" s="67">
        <v>2445</v>
      </c>
      <c r="W74" s="67">
        <v>1490</v>
      </c>
      <c r="X74" s="67">
        <v>650</v>
      </c>
      <c r="Y74" s="67">
        <v>5</v>
      </c>
      <c r="Z74" s="67">
        <v>300</v>
      </c>
      <c r="AA74" s="67">
        <v>28</v>
      </c>
      <c r="AB74" s="67">
        <v>272</v>
      </c>
    </row>
    <row r="75" spans="19:28" ht="12">
      <c r="S75" s="65" t="s">
        <v>143</v>
      </c>
      <c r="T75" s="65" t="s">
        <v>102</v>
      </c>
      <c r="U75" s="65" t="s">
        <v>116</v>
      </c>
      <c r="V75" s="67">
        <v>5699</v>
      </c>
      <c r="W75" s="67">
        <v>2107</v>
      </c>
      <c r="X75" s="67">
        <v>1847</v>
      </c>
      <c r="Y75" s="67">
        <v>30</v>
      </c>
      <c r="Z75" s="67">
        <v>1715</v>
      </c>
      <c r="AA75" s="67">
        <v>717</v>
      </c>
      <c r="AB75" s="67">
        <v>996</v>
      </c>
    </row>
    <row r="76" spans="19:28" ht="12">
      <c r="S76" s="65" t="s">
        <v>143</v>
      </c>
      <c r="T76" s="65" t="s">
        <v>102</v>
      </c>
      <c r="U76" s="65" t="s">
        <v>117</v>
      </c>
      <c r="V76" s="67">
        <v>860</v>
      </c>
      <c r="W76" s="67">
        <v>559</v>
      </c>
      <c r="X76" s="67">
        <v>188</v>
      </c>
      <c r="Y76" s="67">
        <v>7</v>
      </c>
      <c r="Z76" s="67">
        <v>106</v>
      </c>
      <c r="AA76" s="67">
        <v>0</v>
      </c>
      <c r="AB76" s="67">
        <v>106</v>
      </c>
    </row>
    <row r="77" spans="19:28" ht="12">
      <c r="S77" s="65" t="s">
        <v>143</v>
      </c>
      <c r="T77" s="65" t="s">
        <v>102</v>
      </c>
      <c r="U77" s="65" t="s">
        <v>118</v>
      </c>
      <c r="V77" s="67">
        <v>1377</v>
      </c>
      <c r="W77" s="67">
        <v>510</v>
      </c>
      <c r="X77" s="67">
        <v>314</v>
      </c>
      <c r="Y77" s="67">
        <v>6</v>
      </c>
      <c r="Z77" s="67">
        <v>547</v>
      </c>
      <c r="AA77" s="67">
        <v>353</v>
      </c>
      <c r="AB77" s="67">
        <v>194</v>
      </c>
    </row>
    <row r="78" spans="19:28" ht="12">
      <c r="S78" s="65" t="s">
        <v>143</v>
      </c>
      <c r="T78" s="65" t="s">
        <v>102</v>
      </c>
      <c r="U78" s="65" t="s">
        <v>119</v>
      </c>
      <c r="V78" s="67">
        <v>1678</v>
      </c>
      <c r="W78" s="67">
        <v>465</v>
      </c>
      <c r="X78" s="67">
        <v>812</v>
      </c>
      <c r="Y78" s="67">
        <v>32</v>
      </c>
      <c r="Z78" s="67">
        <v>369</v>
      </c>
      <c r="AA78" s="67">
        <v>72</v>
      </c>
      <c r="AB78" s="67">
        <v>297</v>
      </c>
    </row>
    <row r="79" spans="19:28" ht="12">
      <c r="S79" s="65" t="s">
        <v>143</v>
      </c>
      <c r="T79" s="65" t="s">
        <v>102</v>
      </c>
      <c r="U79" s="65" t="s">
        <v>120</v>
      </c>
      <c r="V79" s="67">
        <v>6639</v>
      </c>
      <c r="W79" s="67">
        <v>1074</v>
      </c>
      <c r="X79" s="67">
        <v>2506</v>
      </c>
      <c r="Y79" s="67">
        <v>3</v>
      </c>
      <c r="Z79" s="67">
        <v>3056</v>
      </c>
      <c r="AA79" s="67">
        <v>1904</v>
      </c>
      <c r="AB79" s="67">
        <v>1137</v>
      </c>
    </row>
    <row r="80" spans="19:28" ht="12">
      <c r="S80" s="65" t="s">
        <v>143</v>
      </c>
      <c r="T80" s="65" t="s">
        <v>102</v>
      </c>
      <c r="U80" s="65" t="s">
        <v>121</v>
      </c>
      <c r="V80" s="67">
        <v>2759</v>
      </c>
      <c r="W80" s="67">
        <v>1041</v>
      </c>
      <c r="X80" s="67">
        <v>938</v>
      </c>
      <c r="Y80" s="67">
        <v>15</v>
      </c>
      <c r="Z80" s="67">
        <v>765</v>
      </c>
      <c r="AA80" s="67">
        <v>265</v>
      </c>
      <c r="AB80" s="67">
        <v>498</v>
      </c>
    </row>
    <row r="81" spans="19:28" ht="12">
      <c r="S81" s="65" t="s">
        <v>143</v>
      </c>
      <c r="T81" s="65" t="s">
        <v>102</v>
      </c>
      <c r="U81" s="65" t="s">
        <v>122</v>
      </c>
      <c r="V81" s="67">
        <v>639</v>
      </c>
      <c r="W81" s="67">
        <v>300</v>
      </c>
      <c r="X81" s="67">
        <v>104</v>
      </c>
      <c r="Y81" s="67">
        <v>1</v>
      </c>
      <c r="Z81" s="67">
        <v>234</v>
      </c>
      <c r="AA81" s="67">
        <v>97</v>
      </c>
      <c r="AB81" s="67">
        <v>137</v>
      </c>
    </row>
    <row r="82" spans="19:28" ht="12">
      <c r="S82" s="65" t="s">
        <v>143</v>
      </c>
      <c r="T82" s="65" t="s">
        <v>102</v>
      </c>
      <c r="U82" s="65" t="s">
        <v>123</v>
      </c>
      <c r="V82" s="67">
        <v>514</v>
      </c>
      <c r="W82" s="67">
        <v>322</v>
      </c>
      <c r="X82" s="67">
        <v>109</v>
      </c>
      <c r="Y82" s="67">
        <v>2</v>
      </c>
      <c r="Z82" s="67">
        <v>81</v>
      </c>
      <c r="AA82" s="67">
        <v>39</v>
      </c>
      <c r="AB82" s="67">
        <v>42</v>
      </c>
    </row>
    <row r="83" spans="19:28" ht="12">
      <c r="S83" s="65" t="s">
        <v>143</v>
      </c>
      <c r="T83" s="65" t="s">
        <v>102</v>
      </c>
      <c r="U83" s="65" t="s">
        <v>124</v>
      </c>
      <c r="V83" s="67">
        <v>204</v>
      </c>
      <c r="W83" s="67">
        <v>142</v>
      </c>
      <c r="X83" s="67">
        <v>56</v>
      </c>
      <c r="Y83" s="67">
        <v>0</v>
      </c>
      <c r="Z83" s="67">
        <v>6</v>
      </c>
      <c r="AA83" s="67">
        <v>0</v>
      </c>
      <c r="AB83" s="67">
        <v>6</v>
      </c>
    </row>
    <row r="84" spans="19:28" ht="12">
      <c r="S84" s="65" t="s">
        <v>143</v>
      </c>
      <c r="T84" s="65" t="s">
        <v>102</v>
      </c>
      <c r="U84" s="65" t="s">
        <v>125</v>
      </c>
      <c r="V84" s="67">
        <v>262</v>
      </c>
      <c r="W84" s="67">
        <v>154</v>
      </c>
      <c r="X84" s="67">
        <v>40</v>
      </c>
      <c r="Y84" s="67">
        <v>0</v>
      </c>
      <c r="Z84" s="67">
        <v>68</v>
      </c>
      <c r="AA84" s="67">
        <v>50</v>
      </c>
      <c r="AB84" s="67">
        <v>18</v>
      </c>
    </row>
    <row r="85" spans="19:28" ht="12">
      <c r="S85" s="65" t="s">
        <v>143</v>
      </c>
      <c r="T85" s="65" t="s">
        <v>102</v>
      </c>
      <c r="U85" s="65" t="s">
        <v>126</v>
      </c>
      <c r="V85" s="67">
        <v>1133</v>
      </c>
      <c r="W85" s="67">
        <v>676</v>
      </c>
      <c r="X85" s="67">
        <v>341</v>
      </c>
      <c r="Y85" s="67">
        <v>3</v>
      </c>
      <c r="Z85" s="67">
        <v>113</v>
      </c>
      <c r="AA85" s="67">
        <v>40</v>
      </c>
      <c r="AB85" s="67">
        <v>73</v>
      </c>
    </row>
    <row r="86" spans="19:28" ht="12">
      <c r="S86" s="65" t="s">
        <v>143</v>
      </c>
      <c r="T86" s="65" t="s">
        <v>102</v>
      </c>
      <c r="U86" s="65" t="s">
        <v>127</v>
      </c>
      <c r="V86" s="67">
        <v>1474</v>
      </c>
      <c r="W86" s="67">
        <v>609</v>
      </c>
      <c r="X86" s="67">
        <v>576</v>
      </c>
      <c r="Y86" s="67">
        <v>3</v>
      </c>
      <c r="Z86" s="67">
        <v>286</v>
      </c>
      <c r="AA86" s="67">
        <v>82</v>
      </c>
      <c r="AB86" s="67">
        <v>204</v>
      </c>
    </row>
    <row r="87" spans="19:28" ht="12">
      <c r="S87" s="65" t="s">
        <v>143</v>
      </c>
      <c r="T87" s="65" t="s">
        <v>102</v>
      </c>
      <c r="U87" s="65" t="s">
        <v>128</v>
      </c>
      <c r="V87" s="67">
        <v>955</v>
      </c>
      <c r="W87" s="67">
        <v>400</v>
      </c>
      <c r="X87" s="67">
        <v>267</v>
      </c>
      <c r="Y87" s="67">
        <v>61</v>
      </c>
      <c r="Z87" s="67">
        <v>227</v>
      </c>
      <c r="AA87" s="67">
        <v>185</v>
      </c>
      <c r="AB87" s="67">
        <v>42</v>
      </c>
    </row>
    <row r="88" spans="19:28" ht="12">
      <c r="S88" s="65" t="s">
        <v>143</v>
      </c>
      <c r="T88" s="65" t="s">
        <v>102</v>
      </c>
      <c r="U88" s="65" t="s">
        <v>129</v>
      </c>
      <c r="V88" s="67">
        <v>341</v>
      </c>
      <c r="W88" s="67">
        <v>231</v>
      </c>
      <c r="X88" s="67">
        <v>68</v>
      </c>
      <c r="Y88" s="67">
        <v>29</v>
      </c>
      <c r="Z88" s="67">
        <v>13</v>
      </c>
      <c r="AA88" s="67">
        <v>0</v>
      </c>
      <c r="AB88" s="67">
        <v>13</v>
      </c>
    </row>
    <row r="89" spans="19:28" ht="12">
      <c r="S89" s="65" t="s">
        <v>143</v>
      </c>
      <c r="T89" s="65" t="s">
        <v>102</v>
      </c>
      <c r="U89" s="65" t="s">
        <v>130</v>
      </c>
      <c r="V89" s="67">
        <v>654</v>
      </c>
      <c r="W89" s="67">
        <v>321</v>
      </c>
      <c r="X89" s="67">
        <v>300</v>
      </c>
      <c r="Y89" s="67">
        <v>0</v>
      </c>
      <c r="Z89" s="67">
        <v>33</v>
      </c>
      <c r="AA89" s="67">
        <v>0</v>
      </c>
      <c r="AB89" s="67">
        <v>33</v>
      </c>
    </row>
    <row r="90" spans="19:28" ht="12">
      <c r="S90" s="65" t="s">
        <v>143</v>
      </c>
      <c r="T90" s="65" t="s">
        <v>102</v>
      </c>
      <c r="U90" s="65" t="s">
        <v>131</v>
      </c>
      <c r="V90" s="67">
        <v>739</v>
      </c>
      <c r="W90" s="67">
        <v>402</v>
      </c>
      <c r="X90" s="67">
        <v>212</v>
      </c>
      <c r="Y90" s="67">
        <v>1</v>
      </c>
      <c r="Z90" s="67">
        <v>124</v>
      </c>
      <c r="AA90" s="67">
        <v>93</v>
      </c>
      <c r="AB90" s="67">
        <v>31</v>
      </c>
    </row>
    <row r="91" spans="19:28" ht="12">
      <c r="S91" s="65" t="s">
        <v>143</v>
      </c>
      <c r="T91" s="65" t="s">
        <v>102</v>
      </c>
      <c r="U91" s="65" t="s">
        <v>132</v>
      </c>
      <c r="V91" s="67">
        <v>284</v>
      </c>
      <c r="W91" s="67">
        <v>189</v>
      </c>
      <c r="X91" s="67">
        <v>67</v>
      </c>
      <c r="Y91" s="67">
        <v>2</v>
      </c>
      <c r="Z91" s="67">
        <v>26</v>
      </c>
      <c r="AA91" s="67">
        <v>0</v>
      </c>
      <c r="AB91" s="67">
        <v>26</v>
      </c>
    </row>
    <row r="92" spans="19:28" ht="12">
      <c r="S92" s="65" t="s">
        <v>143</v>
      </c>
      <c r="T92" s="65" t="s">
        <v>102</v>
      </c>
      <c r="U92" s="65" t="s">
        <v>133</v>
      </c>
      <c r="V92" s="67">
        <v>3785</v>
      </c>
      <c r="W92" s="67">
        <v>1073</v>
      </c>
      <c r="X92" s="67">
        <v>1557</v>
      </c>
      <c r="Y92" s="67">
        <v>8</v>
      </c>
      <c r="Z92" s="67">
        <v>1147</v>
      </c>
      <c r="AA92" s="67">
        <v>776</v>
      </c>
      <c r="AB92" s="67">
        <v>371</v>
      </c>
    </row>
    <row r="93" spans="19:28" ht="12">
      <c r="S93" s="65" t="s">
        <v>143</v>
      </c>
      <c r="T93" s="65" t="s">
        <v>102</v>
      </c>
      <c r="U93" s="65" t="s">
        <v>134</v>
      </c>
      <c r="V93" s="67">
        <v>562</v>
      </c>
      <c r="W93" s="67">
        <v>271</v>
      </c>
      <c r="X93" s="67">
        <v>176</v>
      </c>
      <c r="Y93" s="67">
        <v>0</v>
      </c>
      <c r="Z93" s="67">
        <v>115</v>
      </c>
      <c r="AA93" s="67">
        <v>84</v>
      </c>
      <c r="AB93" s="67">
        <v>31</v>
      </c>
    </row>
    <row r="94" spans="19:28" ht="12">
      <c r="S94" s="65" t="s">
        <v>143</v>
      </c>
      <c r="T94" s="65" t="s">
        <v>102</v>
      </c>
      <c r="U94" s="65" t="s">
        <v>135</v>
      </c>
      <c r="V94" s="67">
        <v>613</v>
      </c>
      <c r="W94" s="67">
        <v>273</v>
      </c>
      <c r="X94" s="67">
        <v>287</v>
      </c>
      <c r="Y94" s="67">
        <v>2</v>
      </c>
      <c r="Z94" s="67">
        <v>51</v>
      </c>
      <c r="AA94" s="67">
        <v>25</v>
      </c>
      <c r="AB94" s="67">
        <v>26</v>
      </c>
    </row>
    <row r="95" spans="19:28" ht="12">
      <c r="S95" s="65" t="s">
        <v>143</v>
      </c>
      <c r="T95" s="65" t="s">
        <v>102</v>
      </c>
      <c r="U95" s="65" t="s">
        <v>136</v>
      </c>
      <c r="V95" s="67">
        <v>881</v>
      </c>
      <c r="W95" s="67">
        <v>355</v>
      </c>
      <c r="X95" s="67">
        <v>397</v>
      </c>
      <c r="Y95" s="67">
        <v>2</v>
      </c>
      <c r="Z95" s="67">
        <v>127</v>
      </c>
      <c r="AA95" s="67">
        <v>54</v>
      </c>
      <c r="AB95" s="67">
        <v>73</v>
      </c>
    </row>
    <row r="96" spans="19:28" ht="12">
      <c r="S96" s="65" t="s">
        <v>143</v>
      </c>
      <c r="T96" s="65" t="s">
        <v>102</v>
      </c>
      <c r="U96" s="65" t="s">
        <v>137</v>
      </c>
      <c r="V96" s="67">
        <v>568</v>
      </c>
      <c r="W96" s="67">
        <v>313</v>
      </c>
      <c r="X96" s="67">
        <v>209</v>
      </c>
      <c r="Y96" s="67">
        <v>1</v>
      </c>
      <c r="Z96" s="67">
        <v>45</v>
      </c>
      <c r="AA96" s="67">
        <v>0</v>
      </c>
      <c r="AB96" s="67">
        <v>45</v>
      </c>
    </row>
    <row r="97" spans="19:28" ht="12">
      <c r="S97" s="65" t="s">
        <v>143</v>
      </c>
      <c r="T97" s="65" t="s">
        <v>102</v>
      </c>
      <c r="U97" s="65" t="s">
        <v>138</v>
      </c>
      <c r="V97" s="67">
        <v>854</v>
      </c>
      <c r="W97" s="67">
        <v>356</v>
      </c>
      <c r="X97" s="67">
        <v>371</v>
      </c>
      <c r="Y97" s="67">
        <v>4</v>
      </c>
      <c r="Z97" s="67">
        <v>123</v>
      </c>
      <c r="AA97" s="67">
        <v>59</v>
      </c>
      <c r="AB97" s="67">
        <v>64</v>
      </c>
    </row>
    <row r="98" spans="19:28" ht="12">
      <c r="S98" s="65" t="s">
        <v>143</v>
      </c>
      <c r="T98" s="65" t="s">
        <v>102</v>
      </c>
      <c r="U98" s="65" t="s">
        <v>139</v>
      </c>
      <c r="V98" s="67">
        <v>1119</v>
      </c>
      <c r="W98" s="67">
        <v>559</v>
      </c>
      <c r="X98" s="67">
        <v>404</v>
      </c>
      <c r="Y98" s="67">
        <v>9</v>
      </c>
      <c r="Z98" s="67">
        <v>147</v>
      </c>
      <c r="AA98" s="67">
        <v>93</v>
      </c>
      <c r="AB98" s="67">
        <v>54</v>
      </c>
    </row>
    <row r="99" spans="19:28" ht="12">
      <c r="S99" s="65" t="s">
        <v>143</v>
      </c>
      <c r="T99" s="65" t="s">
        <v>102</v>
      </c>
      <c r="U99" s="65" t="s">
        <v>140</v>
      </c>
      <c r="V99" s="67">
        <v>2014</v>
      </c>
      <c r="W99" s="67">
        <v>425</v>
      </c>
      <c r="X99" s="67">
        <v>1486</v>
      </c>
      <c r="Y99" s="67">
        <v>25</v>
      </c>
      <c r="Z99" s="67">
        <v>78</v>
      </c>
      <c r="AA99" s="67">
        <v>56</v>
      </c>
      <c r="AB99" s="67">
        <v>22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99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9.140625" style="1" customWidth="1"/>
    <col min="3" max="3" width="10.28125" style="1" customWidth="1"/>
    <col min="4" max="4" width="10.140625" style="1" customWidth="1"/>
    <col min="5" max="5" width="10.28125" style="1" customWidth="1"/>
    <col min="6" max="6" width="10.140625" style="1" customWidth="1"/>
    <col min="7" max="7" width="10.28125" style="1" customWidth="1"/>
    <col min="8" max="8" width="10.140625" style="1" customWidth="1"/>
    <col min="9" max="9" width="10.28125" style="1" customWidth="1"/>
    <col min="10" max="10" width="10.140625" style="1" customWidth="1"/>
    <col min="11" max="11" width="10.28125" style="1" customWidth="1"/>
    <col min="12" max="12" width="10.140625" style="1" customWidth="1"/>
    <col min="13" max="13" width="10.28125" style="1" customWidth="1"/>
    <col min="14" max="14" width="10.140625" style="1" customWidth="1"/>
    <col min="15" max="15" width="10.28125" style="1" customWidth="1"/>
    <col min="16" max="16" width="10.140625" style="1" customWidth="1"/>
    <col min="17" max="17" width="9.140625" style="1" customWidth="1"/>
    <col min="18" max="28" width="15.7109375" style="1" hidden="1" customWidth="1"/>
    <col min="29" max="16384" width="9.140625" style="1" customWidth="1"/>
  </cols>
  <sheetData>
    <row r="1" ht="15.75" customHeight="1"/>
    <row r="2" spans="3:16" ht="15.75" customHeight="1" thickBot="1">
      <c r="C2" s="2"/>
      <c r="D2" s="47" t="str">
        <f>"平成"&amp;WIDECHAR(VALUE($S6-1988)&amp;"年　"&amp;WIDECHAR(VALUE($T6))&amp;"月分着工新設住宅戸数：利用関係別・都道府県別表")</f>
        <v>平成２６年　８月分着工新設住宅戸数：利用関係別・都道府県別表</v>
      </c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75</v>
      </c>
      <c r="P2" s="3"/>
    </row>
    <row r="3" spans="2:28" s="5" customFormat="1" ht="15.75" customHeight="1">
      <c r="B3" s="4"/>
      <c r="C3" s="45" t="s">
        <v>0</v>
      </c>
      <c r="D3" s="46"/>
      <c r="E3" s="43" t="s">
        <v>1</v>
      </c>
      <c r="F3" s="46"/>
      <c r="G3" s="43" t="s">
        <v>2</v>
      </c>
      <c r="H3" s="46"/>
      <c r="I3" s="43" t="s">
        <v>3</v>
      </c>
      <c r="J3" s="46"/>
      <c r="K3" s="43" t="s">
        <v>4</v>
      </c>
      <c r="L3" s="46"/>
      <c r="M3" s="43" t="s">
        <v>5</v>
      </c>
      <c r="N3" s="46"/>
      <c r="O3" s="43" t="s">
        <v>6</v>
      </c>
      <c r="P3" s="44"/>
      <c r="S3" s="48"/>
      <c r="T3" s="48"/>
      <c r="U3" s="49"/>
      <c r="V3" s="50"/>
      <c r="W3" s="50"/>
      <c r="X3" s="50"/>
      <c r="Y3" s="50"/>
      <c r="Z3" s="50"/>
      <c r="AA3" s="50"/>
      <c r="AB3" s="50"/>
    </row>
    <row r="4" spans="2:28" ht="15.75" customHeight="1">
      <c r="B4" s="6"/>
      <c r="C4" s="7"/>
      <c r="D4" s="51" t="s">
        <v>7</v>
      </c>
      <c r="E4" s="8"/>
      <c r="F4" s="51" t="s">
        <v>7</v>
      </c>
      <c r="G4" s="8"/>
      <c r="H4" s="51" t="s">
        <v>7</v>
      </c>
      <c r="I4" s="8"/>
      <c r="J4" s="51" t="s">
        <v>7</v>
      </c>
      <c r="K4" s="8"/>
      <c r="L4" s="51" t="s">
        <v>7</v>
      </c>
      <c r="M4" s="8"/>
      <c r="N4" s="51" t="s">
        <v>7</v>
      </c>
      <c r="O4" s="8"/>
      <c r="P4" s="52" t="s">
        <v>7</v>
      </c>
      <c r="S4" s="53" t="s">
        <v>82</v>
      </c>
      <c r="T4" s="53" t="s">
        <v>83</v>
      </c>
      <c r="U4" s="54" t="s">
        <v>84</v>
      </c>
      <c r="V4" s="55" t="s">
        <v>85</v>
      </c>
      <c r="W4" s="55" t="s">
        <v>86</v>
      </c>
      <c r="X4" s="55" t="s">
        <v>87</v>
      </c>
      <c r="Y4" s="55" t="s">
        <v>88</v>
      </c>
      <c r="Z4" s="55" t="s">
        <v>89</v>
      </c>
      <c r="AA4" s="55" t="s">
        <v>90</v>
      </c>
      <c r="AB4" s="55" t="s">
        <v>91</v>
      </c>
    </row>
    <row r="5" spans="2:28" ht="15.75" customHeight="1" thickBot="1">
      <c r="B5" s="9"/>
      <c r="C5" s="10" t="s">
        <v>8</v>
      </c>
      <c r="D5" s="56" t="s">
        <v>9</v>
      </c>
      <c r="E5" s="11" t="s">
        <v>8</v>
      </c>
      <c r="F5" s="56" t="s">
        <v>9</v>
      </c>
      <c r="G5" s="11" t="s">
        <v>8</v>
      </c>
      <c r="H5" s="56" t="s">
        <v>9</v>
      </c>
      <c r="I5" s="11" t="s">
        <v>8</v>
      </c>
      <c r="J5" s="56" t="s">
        <v>9</v>
      </c>
      <c r="K5" s="11" t="s">
        <v>8</v>
      </c>
      <c r="L5" s="56" t="s">
        <v>9</v>
      </c>
      <c r="M5" s="11" t="s">
        <v>8</v>
      </c>
      <c r="N5" s="56" t="s">
        <v>9</v>
      </c>
      <c r="O5" s="11" t="s">
        <v>8</v>
      </c>
      <c r="P5" s="57" t="s">
        <v>9</v>
      </c>
      <c r="S5" s="58"/>
      <c r="T5" s="58"/>
      <c r="U5" s="59"/>
      <c r="V5" s="60"/>
      <c r="W5" s="60"/>
      <c r="X5" s="60"/>
      <c r="Y5" s="60"/>
      <c r="Z5" s="60"/>
      <c r="AA5" s="60"/>
      <c r="AB5" s="60"/>
    </row>
    <row r="6" spans="2:28" ht="15.75" customHeight="1" thickTop="1">
      <c r="B6" s="12" t="s">
        <v>10</v>
      </c>
      <c r="C6" s="61">
        <f aca="true" t="shared" si="0" ref="C6:C52">IF($V6="","",IF($V6=0,0,$V6))</f>
        <v>2822</v>
      </c>
      <c r="D6" s="62">
        <f aca="true" t="shared" si="1" ref="D6:D52">IF(OR($V6="",$V53=""),"",IF(AND($V6=0,$V53=0),"0.0",IF(AND($V6&gt;0,$V53=0),"     -   ",IF(AND($V6=0,$V53&gt;0),"  -100.0",$V6/$V53*100-100))))</f>
        <v>-19.04761904761905</v>
      </c>
      <c r="E6" s="63">
        <f aca="true" t="shared" si="2" ref="E6:E52">IF($W6="","",IF($W6=0,0,$W6))</f>
        <v>1138</v>
      </c>
      <c r="F6" s="62">
        <f aca="true" t="shared" si="3" ref="F6:F52">IF(OR($W6="",$W53=""),"",IF(AND($W6=0,$W53=0),"0.0",IF(AND($W6&gt;0,$W53=0),"     -   ",IF(AND($W6=0,$W53&gt;0),"  -100.0",$W6/$W53*100-100))))</f>
        <v>-14.564564564564563</v>
      </c>
      <c r="G6" s="63">
        <f aca="true" t="shared" si="4" ref="G6:G52">IF($X6="","",IF($X6=0,0,$X6))</f>
        <v>1364</v>
      </c>
      <c r="H6" s="62">
        <f aca="true" t="shared" si="5" ref="H6:H52">IF(OR($X6="",$X53=""),"",IF(AND($X6=0,$X53=0),"0.0",IF(AND($X6&gt;0,$X53=0),"     -   ",IF(AND($X6=0,$X53&gt;0),"  -100.0",$X6/$X53*100-100))))</f>
        <v>-24.22222222222223</v>
      </c>
      <c r="I6" s="63">
        <f aca="true" t="shared" si="6" ref="I6:I52">IF($Y6="","",IF($Y6=0,0,$Y6))</f>
        <v>30</v>
      </c>
      <c r="J6" s="62">
        <f aca="true" t="shared" si="7" ref="J6:J52">IF(OR($Y6="",$Y53=""),"",IF(AND($Y6=0,$Y53=0),"0.0",IF(AND($Y6&gt;0,$Y53=0),"     -   ",IF(AND($Y6=0,$Y53&gt;0),"  -100.0",$Y6/$Y53*100-100))))</f>
        <v>36.363636363636346</v>
      </c>
      <c r="K6" s="63">
        <f aca="true" t="shared" si="8" ref="K6:K52">IF($Z6="","",IF($Z6=0,0,$Z6))</f>
        <v>290</v>
      </c>
      <c r="L6" s="62">
        <f aca="true" t="shared" si="9" ref="L6:L52">IF(OR($Z6="",$Z53=""),"",IF(AND($Z6=0,$Z53=0),"0.0",IF(AND($Z6&gt;0,$Z53=0),"     -   ",IF(AND($Z6=0,$Z53&gt;0),"  -100.0",$Z6/$Z53*100-100))))</f>
        <v>-12.650602409638552</v>
      </c>
      <c r="M6" s="63">
        <f aca="true" t="shared" si="10" ref="M6:M52">IF($AA6="","",IF($AA6=0,0,$AA6))</f>
        <v>154</v>
      </c>
      <c r="N6" s="62">
        <f aca="true" t="shared" si="11" ref="N6:N52">IF(OR($AA6="",$AA53=""),"",IF(AND($AA6=0,$AA53=0),"0.0",IF(AND($AA6&gt;0,$AA53=0),"     -   ",IF(AND($AA6=0,$AA53&gt;0),"  -100.0",$AA6/$AA53*100-100))))</f>
        <v>-6.097560975609767</v>
      </c>
      <c r="O6" s="63">
        <f aca="true" t="shared" si="12" ref="O6:O52">IF($AB6="","",IF($AB6=0,0,$AB6))</f>
        <v>134</v>
      </c>
      <c r="P6" s="64">
        <f aca="true" t="shared" si="13" ref="P6:P52">IF(OR($AB6="",$AB53=""),"",IF(AND($AB6=0,$AB53=0),"0.0",IF(AND($AB6&gt;0,$AB53=0),"     -   ",IF(AND($AB6=0,$AB53&gt;0),"  -100.0",$AB6/$AB53*100-100))))</f>
        <v>-15.189873417721529</v>
      </c>
      <c r="R6" s="1" t="s">
        <v>92</v>
      </c>
      <c r="S6" s="65" t="s">
        <v>142</v>
      </c>
      <c r="T6" s="65" t="s">
        <v>101</v>
      </c>
      <c r="U6" s="65" t="s">
        <v>95</v>
      </c>
      <c r="V6" s="66">
        <v>2822</v>
      </c>
      <c r="W6" s="66">
        <v>1138</v>
      </c>
      <c r="X6" s="66">
        <v>1364</v>
      </c>
      <c r="Y6" s="66">
        <v>30</v>
      </c>
      <c r="Z6" s="66">
        <v>290</v>
      </c>
      <c r="AA6" s="66">
        <v>154</v>
      </c>
      <c r="AB6" s="66">
        <v>134</v>
      </c>
    </row>
    <row r="7" spans="2:28" ht="15.75" customHeight="1">
      <c r="B7" s="12" t="s">
        <v>11</v>
      </c>
      <c r="C7" s="61">
        <f t="shared" si="0"/>
        <v>462</v>
      </c>
      <c r="D7" s="62">
        <f t="shared" si="1"/>
        <v>-24.509803921568633</v>
      </c>
      <c r="E7" s="63">
        <f t="shared" si="2"/>
        <v>308</v>
      </c>
      <c r="F7" s="62">
        <f t="shared" si="3"/>
        <v>-30</v>
      </c>
      <c r="G7" s="63">
        <f t="shared" si="4"/>
        <v>113</v>
      </c>
      <c r="H7" s="62">
        <f t="shared" si="5"/>
        <v>-29.375</v>
      </c>
      <c r="I7" s="63">
        <f t="shared" si="6"/>
        <v>3</v>
      </c>
      <c r="J7" s="62">
        <f t="shared" si="7"/>
        <v>50</v>
      </c>
      <c r="K7" s="63">
        <f t="shared" si="8"/>
        <v>38</v>
      </c>
      <c r="L7" s="62">
        <f t="shared" si="9"/>
        <v>280</v>
      </c>
      <c r="M7" s="63">
        <f t="shared" si="10"/>
        <v>0</v>
      </c>
      <c r="N7" s="62" t="str">
        <f t="shared" si="11"/>
        <v>0.0</v>
      </c>
      <c r="O7" s="63">
        <f t="shared" si="12"/>
        <v>38</v>
      </c>
      <c r="P7" s="64">
        <f t="shared" si="13"/>
        <v>280</v>
      </c>
      <c r="S7" s="65" t="s">
        <v>142</v>
      </c>
      <c r="T7" s="65" t="s">
        <v>101</v>
      </c>
      <c r="U7" s="65" t="s">
        <v>96</v>
      </c>
      <c r="V7" s="67">
        <v>462</v>
      </c>
      <c r="W7" s="67">
        <v>308</v>
      </c>
      <c r="X7" s="67">
        <v>113</v>
      </c>
      <c r="Y7" s="67">
        <v>3</v>
      </c>
      <c r="Z7" s="67">
        <v>38</v>
      </c>
      <c r="AA7" s="67">
        <v>0</v>
      </c>
      <c r="AB7" s="67">
        <v>38</v>
      </c>
    </row>
    <row r="8" spans="2:28" ht="15.75" customHeight="1">
      <c r="B8" s="12" t="s">
        <v>12</v>
      </c>
      <c r="C8" s="61">
        <f t="shared" si="0"/>
        <v>844</v>
      </c>
      <c r="D8" s="62">
        <f t="shared" si="1"/>
        <v>-12.809917355371908</v>
      </c>
      <c r="E8" s="63">
        <f t="shared" si="2"/>
        <v>404</v>
      </c>
      <c r="F8" s="62">
        <f t="shared" si="3"/>
        <v>-10.022271714922056</v>
      </c>
      <c r="G8" s="63">
        <f t="shared" si="4"/>
        <v>398</v>
      </c>
      <c r="H8" s="62">
        <f t="shared" si="5"/>
        <v>-20.08032128514057</v>
      </c>
      <c r="I8" s="63">
        <f t="shared" si="6"/>
        <v>3</v>
      </c>
      <c r="J8" s="62">
        <f t="shared" si="7"/>
        <v>200</v>
      </c>
      <c r="K8" s="63">
        <f t="shared" si="8"/>
        <v>39</v>
      </c>
      <c r="L8" s="62">
        <f t="shared" si="9"/>
        <v>95</v>
      </c>
      <c r="M8" s="63">
        <f t="shared" si="10"/>
        <v>18</v>
      </c>
      <c r="N8" s="62" t="str">
        <f t="shared" si="11"/>
        <v>     -   </v>
      </c>
      <c r="O8" s="63">
        <f t="shared" si="12"/>
        <v>21</v>
      </c>
      <c r="P8" s="64">
        <f t="shared" si="13"/>
        <v>5</v>
      </c>
      <c r="S8" s="65" t="s">
        <v>142</v>
      </c>
      <c r="T8" s="65" t="s">
        <v>101</v>
      </c>
      <c r="U8" s="65" t="s">
        <v>94</v>
      </c>
      <c r="V8" s="67">
        <v>844</v>
      </c>
      <c r="W8" s="67">
        <v>404</v>
      </c>
      <c r="X8" s="67">
        <v>398</v>
      </c>
      <c r="Y8" s="67">
        <v>3</v>
      </c>
      <c r="Z8" s="67">
        <v>39</v>
      </c>
      <c r="AA8" s="67">
        <v>18</v>
      </c>
      <c r="AB8" s="67">
        <v>21</v>
      </c>
    </row>
    <row r="9" spans="2:28" ht="15.75" customHeight="1">
      <c r="B9" s="12" t="s">
        <v>13</v>
      </c>
      <c r="C9" s="61">
        <f t="shared" si="0"/>
        <v>1932</v>
      </c>
      <c r="D9" s="62">
        <f t="shared" si="1"/>
        <v>15.13706793802146</v>
      </c>
      <c r="E9" s="63">
        <f t="shared" si="2"/>
        <v>701</v>
      </c>
      <c r="F9" s="62">
        <f t="shared" si="3"/>
        <v>-19.517795637198617</v>
      </c>
      <c r="G9" s="63">
        <f t="shared" si="4"/>
        <v>944</v>
      </c>
      <c r="H9" s="62">
        <f t="shared" si="5"/>
        <v>77.11069418386492</v>
      </c>
      <c r="I9" s="63">
        <f t="shared" si="6"/>
        <v>0</v>
      </c>
      <c r="J9" s="62" t="str">
        <f t="shared" si="7"/>
        <v>  -100.0</v>
      </c>
      <c r="K9" s="63">
        <f t="shared" si="8"/>
        <v>287</v>
      </c>
      <c r="L9" s="62">
        <f t="shared" si="9"/>
        <v>6.6914498141264005</v>
      </c>
      <c r="M9" s="63">
        <f t="shared" si="10"/>
        <v>41</v>
      </c>
      <c r="N9" s="62" t="str">
        <f t="shared" si="11"/>
        <v>     -   </v>
      </c>
      <c r="O9" s="63">
        <f t="shared" si="12"/>
        <v>246</v>
      </c>
      <c r="P9" s="64">
        <f t="shared" si="13"/>
        <v>-8.550185873605955</v>
      </c>
      <c r="S9" s="65" t="s">
        <v>142</v>
      </c>
      <c r="T9" s="65" t="s">
        <v>101</v>
      </c>
      <c r="U9" s="65" t="s">
        <v>97</v>
      </c>
      <c r="V9" s="67">
        <v>1932</v>
      </c>
      <c r="W9" s="67">
        <v>701</v>
      </c>
      <c r="X9" s="67">
        <v>944</v>
      </c>
      <c r="Y9" s="67">
        <v>0</v>
      </c>
      <c r="Z9" s="67">
        <v>287</v>
      </c>
      <c r="AA9" s="67">
        <v>41</v>
      </c>
      <c r="AB9" s="67">
        <v>246</v>
      </c>
    </row>
    <row r="10" spans="2:28" ht="15.75" customHeight="1">
      <c r="B10" s="12" t="s">
        <v>14</v>
      </c>
      <c r="C10" s="61">
        <f t="shared" si="0"/>
        <v>357</v>
      </c>
      <c r="D10" s="62">
        <f t="shared" si="1"/>
        <v>-11.633663366336634</v>
      </c>
      <c r="E10" s="63">
        <f t="shared" si="2"/>
        <v>252</v>
      </c>
      <c r="F10" s="62">
        <f t="shared" si="3"/>
        <v>-21.003134796238243</v>
      </c>
      <c r="G10" s="63">
        <f t="shared" si="4"/>
        <v>69</v>
      </c>
      <c r="H10" s="62">
        <f t="shared" si="5"/>
        <v>25.454545454545467</v>
      </c>
      <c r="I10" s="63">
        <f t="shared" si="6"/>
        <v>1</v>
      </c>
      <c r="J10" s="62">
        <f t="shared" si="7"/>
        <v>-50</v>
      </c>
      <c r="K10" s="63">
        <f t="shared" si="8"/>
        <v>35</v>
      </c>
      <c r="L10" s="62">
        <f t="shared" si="9"/>
        <v>25</v>
      </c>
      <c r="M10" s="63">
        <f t="shared" si="10"/>
        <v>0</v>
      </c>
      <c r="N10" s="62" t="str">
        <f t="shared" si="11"/>
        <v>0.0</v>
      </c>
      <c r="O10" s="63">
        <f t="shared" si="12"/>
        <v>35</v>
      </c>
      <c r="P10" s="64">
        <f t="shared" si="13"/>
        <v>25</v>
      </c>
      <c r="S10" s="65" t="s">
        <v>142</v>
      </c>
      <c r="T10" s="65" t="s">
        <v>101</v>
      </c>
      <c r="U10" s="65" t="s">
        <v>98</v>
      </c>
      <c r="V10" s="67">
        <v>357</v>
      </c>
      <c r="W10" s="67">
        <v>252</v>
      </c>
      <c r="X10" s="67">
        <v>69</v>
      </c>
      <c r="Y10" s="67">
        <v>1</v>
      </c>
      <c r="Z10" s="67">
        <v>35</v>
      </c>
      <c r="AA10" s="67">
        <v>0</v>
      </c>
      <c r="AB10" s="67">
        <v>35</v>
      </c>
    </row>
    <row r="11" spans="2:28" ht="15.75" customHeight="1">
      <c r="B11" s="12" t="s">
        <v>15</v>
      </c>
      <c r="C11" s="61">
        <f t="shared" si="0"/>
        <v>361</v>
      </c>
      <c r="D11" s="62">
        <f t="shared" si="1"/>
        <v>-19.59910913140311</v>
      </c>
      <c r="E11" s="63">
        <f t="shared" si="2"/>
        <v>223</v>
      </c>
      <c r="F11" s="62">
        <f t="shared" si="3"/>
        <v>-33.63095238095238</v>
      </c>
      <c r="G11" s="63">
        <f t="shared" si="4"/>
        <v>90</v>
      </c>
      <c r="H11" s="62">
        <f t="shared" si="5"/>
        <v>50</v>
      </c>
      <c r="I11" s="63">
        <f t="shared" si="6"/>
        <v>3</v>
      </c>
      <c r="J11" s="62">
        <f t="shared" si="7"/>
        <v>-25</v>
      </c>
      <c r="K11" s="63">
        <f t="shared" si="8"/>
        <v>45</v>
      </c>
      <c r="L11" s="62">
        <f t="shared" si="9"/>
        <v>-8.16326530612244</v>
      </c>
      <c r="M11" s="63">
        <f t="shared" si="10"/>
        <v>0</v>
      </c>
      <c r="N11" s="62" t="str">
        <f t="shared" si="11"/>
        <v>0.0</v>
      </c>
      <c r="O11" s="63">
        <f t="shared" si="12"/>
        <v>45</v>
      </c>
      <c r="P11" s="64">
        <f t="shared" si="13"/>
        <v>-8.16326530612244</v>
      </c>
      <c r="S11" s="65" t="s">
        <v>142</v>
      </c>
      <c r="T11" s="65" t="s">
        <v>101</v>
      </c>
      <c r="U11" s="65" t="s">
        <v>99</v>
      </c>
      <c r="V11" s="67">
        <v>361</v>
      </c>
      <c r="W11" s="67">
        <v>223</v>
      </c>
      <c r="X11" s="67">
        <v>90</v>
      </c>
      <c r="Y11" s="67">
        <v>3</v>
      </c>
      <c r="Z11" s="67">
        <v>45</v>
      </c>
      <c r="AA11" s="67">
        <v>0</v>
      </c>
      <c r="AB11" s="67">
        <v>45</v>
      </c>
    </row>
    <row r="12" spans="2:28" ht="15.75" customHeight="1">
      <c r="B12" s="12" t="s">
        <v>16</v>
      </c>
      <c r="C12" s="61">
        <f t="shared" si="0"/>
        <v>1100</v>
      </c>
      <c r="D12" s="62">
        <f t="shared" si="1"/>
        <v>-14.129586260733802</v>
      </c>
      <c r="E12" s="63">
        <f t="shared" si="2"/>
        <v>583</v>
      </c>
      <c r="F12" s="62">
        <f t="shared" si="3"/>
        <v>-16.115107913669064</v>
      </c>
      <c r="G12" s="63">
        <f t="shared" si="4"/>
        <v>398</v>
      </c>
      <c r="H12" s="62">
        <f t="shared" si="5"/>
        <v>16.034985422740533</v>
      </c>
      <c r="I12" s="63">
        <f t="shared" si="6"/>
        <v>3</v>
      </c>
      <c r="J12" s="62" t="str">
        <f t="shared" si="7"/>
        <v>     -   </v>
      </c>
      <c r="K12" s="63">
        <f t="shared" si="8"/>
        <v>116</v>
      </c>
      <c r="L12" s="62">
        <f t="shared" si="9"/>
        <v>-52.26337448559671</v>
      </c>
      <c r="M12" s="63">
        <f t="shared" si="10"/>
        <v>47</v>
      </c>
      <c r="N12" s="62">
        <f t="shared" si="11"/>
        <v>-74.03314917127072</v>
      </c>
      <c r="O12" s="63">
        <f t="shared" si="12"/>
        <v>69</v>
      </c>
      <c r="P12" s="64">
        <f t="shared" si="13"/>
        <v>11.290322580645153</v>
      </c>
      <c r="S12" s="65" t="s">
        <v>142</v>
      </c>
      <c r="T12" s="65" t="s">
        <v>101</v>
      </c>
      <c r="U12" s="65" t="s">
        <v>100</v>
      </c>
      <c r="V12" s="67">
        <v>1100</v>
      </c>
      <c r="W12" s="67">
        <v>583</v>
      </c>
      <c r="X12" s="67">
        <v>398</v>
      </c>
      <c r="Y12" s="67">
        <v>3</v>
      </c>
      <c r="Z12" s="67">
        <v>116</v>
      </c>
      <c r="AA12" s="67">
        <v>47</v>
      </c>
      <c r="AB12" s="67">
        <v>69</v>
      </c>
    </row>
    <row r="13" spans="2:28" ht="15.75" customHeight="1">
      <c r="B13" s="12" t="s">
        <v>17</v>
      </c>
      <c r="C13" s="61">
        <f t="shared" si="0"/>
        <v>1716</v>
      </c>
      <c r="D13" s="62">
        <f t="shared" si="1"/>
        <v>-7.4433656957928775</v>
      </c>
      <c r="E13" s="63">
        <f t="shared" si="2"/>
        <v>798</v>
      </c>
      <c r="F13" s="62">
        <f t="shared" si="3"/>
        <v>-18.069815195071868</v>
      </c>
      <c r="G13" s="63">
        <f t="shared" si="4"/>
        <v>643</v>
      </c>
      <c r="H13" s="62">
        <f t="shared" si="5"/>
        <v>5.409836065573771</v>
      </c>
      <c r="I13" s="63">
        <f t="shared" si="6"/>
        <v>0</v>
      </c>
      <c r="J13" s="62" t="str">
        <f t="shared" si="7"/>
        <v>  -100.0</v>
      </c>
      <c r="K13" s="63">
        <f t="shared" si="8"/>
        <v>275</v>
      </c>
      <c r="L13" s="62">
        <f t="shared" si="9"/>
        <v>2.9962546816479403</v>
      </c>
      <c r="M13" s="63">
        <f t="shared" si="10"/>
        <v>74</v>
      </c>
      <c r="N13" s="62" t="str">
        <f t="shared" si="11"/>
        <v>     -   </v>
      </c>
      <c r="O13" s="63">
        <f t="shared" si="12"/>
        <v>201</v>
      </c>
      <c r="P13" s="64">
        <f t="shared" si="13"/>
        <v>-24.719101123595507</v>
      </c>
      <c r="S13" s="65" t="s">
        <v>142</v>
      </c>
      <c r="T13" s="65" t="s">
        <v>101</v>
      </c>
      <c r="U13" s="65" t="s">
        <v>101</v>
      </c>
      <c r="V13" s="67">
        <v>1716</v>
      </c>
      <c r="W13" s="67">
        <v>798</v>
      </c>
      <c r="X13" s="67">
        <v>643</v>
      </c>
      <c r="Y13" s="67">
        <v>0</v>
      </c>
      <c r="Z13" s="67">
        <v>275</v>
      </c>
      <c r="AA13" s="67">
        <v>74</v>
      </c>
      <c r="AB13" s="67">
        <v>201</v>
      </c>
    </row>
    <row r="14" spans="2:28" ht="15.75" customHeight="1">
      <c r="B14" s="12" t="s">
        <v>18</v>
      </c>
      <c r="C14" s="61">
        <f t="shared" si="0"/>
        <v>935</v>
      </c>
      <c r="D14" s="62">
        <f t="shared" si="1"/>
        <v>-15.537488708220408</v>
      </c>
      <c r="E14" s="63">
        <f t="shared" si="2"/>
        <v>520</v>
      </c>
      <c r="F14" s="62">
        <f t="shared" si="3"/>
        <v>-26.24113475177306</v>
      </c>
      <c r="G14" s="63">
        <f t="shared" si="4"/>
        <v>243</v>
      </c>
      <c r="H14" s="62">
        <f t="shared" si="5"/>
        <v>10.958904109589042</v>
      </c>
      <c r="I14" s="63">
        <f t="shared" si="6"/>
        <v>4</v>
      </c>
      <c r="J14" s="62">
        <f t="shared" si="7"/>
        <v>33.333333333333314</v>
      </c>
      <c r="K14" s="63">
        <f t="shared" si="8"/>
        <v>168</v>
      </c>
      <c r="L14" s="62">
        <f t="shared" si="9"/>
        <v>-6.666666666666671</v>
      </c>
      <c r="M14" s="63">
        <f t="shared" si="10"/>
        <v>0</v>
      </c>
      <c r="N14" s="62" t="str">
        <f t="shared" si="11"/>
        <v>0.0</v>
      </c>
      <c r="O14" s="63">
        <f t="shared" si="12"/>
        <v>164</v>
      </c>
      <c r="P14" s="64">
        <f t="shared" si="13"/>
        <v>-8.888888888888886</v>
      </c>
      <c r="S14" s="65" t="s">
        <v>142</v>
      </c>
      <c r="T14" s="65" t="s">
        <v>101</v>
      </c>
      <c r="U14" s="65" t="s">
        <v>102</v>
      </c>
      <c r="V14" s="67">
        <v>935</v>
      </c>
      <c r="W14" s="67">
        <v>520</v>
      </c>
      <c r="X14" s="67">
        <v>243</v>
      </c>
      <c r="Y14" s="67">
        <v>4</v>
      </c>
      <c r="Z14" s="67">
        <v>168</v>
      </c>
      <c r="AA14" s="67">
        <v>0</v>
      </c>
      <c r="AB14" s="67">
        <v>164</v>
      </c>
    </row>
    <row r="15" spans="2:28" ht="15.75" customHeight="1">
      <c r="B15" s="12" t="s">
        <v>19</v>
      </c>
      <c r="C15" s="61">
        <f t="shared" si="0"/>
        <v>887</v>
      </c>
      <c r="D15" s="62">
        <f t="shared" si="1"/>
        <v>-16.869728209934394</v>
      </c>
      <c r="E15" s="63">
        <f t="shared" si="2"/>
        <v>527</v>
      </c>
      <c r="F15" s="62">
        <f t="shared" si="3"/>
        <v>-21.57738095238095</v>
      </c>
      <c r="G15" s="63">
        <f t="shared" si="4"/>
        <v>219</v>
      </c>
      <c r="H15" s="62">
        <f t="shared" si="5"/>
        <v>-6.808510638297875</v>
      </c>
      <c r="I15" s="63">
        <f t="shared" si="6"/>
        <v>0</v>
      </c>
      <c r="J15" s="62" t="str">
        <f t="shared" si="7"/>
        <v>0.0</v>
      </c>
      <c r="K15" s="63">
        <f t="shared" si="8"/>
        <v>141</v>
      </c>
      <c r="L15" s="62">
        <f t="shared" si="9"/>
        <v>-11.875</v>
      </c>
      <c r="M15" s="63">
        <f t="shared" si="10"/>
        <v>0</v>
      </c>
      <c r="N15" s="62" t="str">
        <f t="shared" si="11"/>
        <v>0.0</v>
      </c>
      <c r="O15" s="63">
        <f t="shared" si="12"/>
        <v>141</v>
      </c>
      <c r="P15" s="64">
        <f t="shared" si="13"/>
        <v>-11.875</v>
      </c>
      <c r="S15" s="65" t="s">
        <v>142</v>
      </c>
      <c r="T15" s="65" t="s">
        <v>101</v>
      </c>
      <c r="U15" s="65" t="s">
        <v>103</v>
      </c>
      <c r="V15" s="67">
        <v>887</v>
      </c>
      <c r="W15" s="67">
        <v>527</v>
      </c>
      <c r="X15" s="67">
        <v>219</v>
      </c>
      <c r="Y15" s="67">
        <v>0</v>
      </c>
      <c r="Z15" s="67">
        <v>141</v>
      </c>
      <c r="AA15" s="67">
        <v>0</v>
      </c>
      <c r="AB15" s="67">
        <v>141</v>
      </c>
    </row>
    <row r="16" spans="2:28" ht="15.75" customHeight="1">
      <c r="B16" s="12" t="s">
        <v>20</v>
      </c>
      <c r="C16" s="61">
        <f t="shared" si="0"/>
        <v>4382</v>
      </c>
      <c r="D16" s="62">
        <f t="shared" si="1"/>
        <v>-8.51774530271399</v>
      </c>
      <c r="E16" s="63">
        <f t="shared" si="2"/>
        <v>1342</v>
      </c>
      <c r="F16" s="62">
        <f t="shared" si="3"/>
        <v>-20.2140309155767</v>
      </c>
      <c r="G16" s="63">
        <f t="shared" si="4"/>
        <v>1485</v>
      </c>
      <c r="H16" s="62">
        <f t="shared" si="5"/>
        <v>-7.763975155279496</v>
      </c>
      <c r="I16" s="63">
        <f t="shared" si="6"/>
        <v>5</v>
      </c>
      <c r="J16" s="62">
        <f t="shared" si="7"/>
        <v>-16.666666666666657</v>
      </c>
      <c r="K16" s="63">
        <f t="shared" si="8"/>
        <v>1550</v>
      </c>
      <c r="L16" s="62">
        <f t="shared" si="9"/>
        <v>3.8873994638069576</v>
      </c>
      <c r="M16" s="63">
        <f t="shared" si="10"/>
        <v>520</v>
      </c>
      <c r="N16" s="62">
        <f t="shared" si="11"/>
        <v>63.52201257861637</v>
      </c>
      <c r="O16" s="63">
        <f t="shared" si="12"/>
        <v>1028</v>
      </c>
      <c r="P16" s="64">
        <f t="shared" si="13"/>
        <v>-12.43611584327087</v>
      </c>
      <c r="S16" s="65" t="s">
        <v>142</v>
      </c>
      <c r="T16" s="65" t="s">
        <v>101</v>
      </c>
      <c r="U16" s="65" t="s">
        <v>104</v>
      </c>
      <c r="V16" s="67">
        <v>4382</v>
      </c>
      <c r="W16" s="67">
        <v>1342</v>
      </c>
      <c r="X16" s="67">
        <v>1485</v>
      </c>
      <c r="Y16" s="67">
        <v>5</v>
      </c>
      <c r="Z16" s="67">
        <v>1550</v>
      </c>
      <c r="AA16" s="67">
        <v>520</v>
      </c>
      <c r="AB16" s="67">
        <v>1028</v>
      </c>
    </row>
    <row r="17" spans="2:28" ht="15.75" customHeight="1">
      <c r="B17" s="12" t="s">
        <v>21</v>
      </c>
      <c r="C17" s="61">
        <f t="shared" si="0"/>
        <v>3431</v>
      </c>
      <c r="D17" s="62">
        <f t="shared" si="1"/>
        <v>-22.19954648526077</v>
      </c>
      <c r="E17" s="63">
        <f t="shared" si="2"/>
        <v>1115</v>
      </c>
      <c r="F17" s="62">
        <f t="shared" si="3"/>
        <v>-23.577793008910206</v>
      </c>
      <c r="G17" s="63">
        <f t="shared" si="4"/>
        <v>1283</v>
      </c>
      <c r="H17" s="62">
        <f t="shared" si="5"/>
        <v>-26.894586894586894</v>
      </c>
      <c r="I17" s="63">
        <f t="shared" si="6"/>
        <v>5</v>
      </c>
      <c r="J17" s="62">
        <f t="shared" si="7"/>
        <v>150</v>
      </c>
      <c r="K17" s="63">
        <f t="shared" si="8"/>
        <v>1028</v>
      </c>
      <c r="L17" s="62">
        <f t="shared" si="9"/>
        <v>-13.902847571189284</v>
      </c>
      <c r="M17" s="63">
        <f t="shared" si="10"/>
        <v>96</v>
      </c>
      <c r="N17" s="62">
        <f t="shared" si="11"/>
        <v>-61.904761904761905</v>
      </c>
      <c r="O17" s="63">
        <f t="shared" si="12"/>
        <v>928</v>
      </c>
      <c r="P17" s="64">
        <f t="shared" si="13"/>
        <v>-1.4861995753715433</v>
      </c>
      <c r="S17" s="65" t="s">
        <v>142</v>
      </c>
      <c r="T17" s="65" t="s">
        <v>101</v>
      </c>
      <c r="U17" s="65" t="s">
        <v>105</v>
      </c>
      <c r="V17" s="67">
        <v>3431</v>
      </c>
      <c r="W17" s="67">
        <v>1115</v>
      </c>
      <c r="X17" s="67">
        <v>1283</v>
      </c>
      <c r="Y17" s="67">
        <v>5</v>
      </c>
      <c r="Z17" s="67">
        <v>1028</v>
      </c>
      <c r="AA17" s="67">
        <v>96</v>
      </c>
      <c r="AB17" s="67">
        <v>928</v>
      </c>
    </row>
    <row r="18" spans="2:28" ht="15.75" customHeight="1">
      <c r="B18" s="12" t="s">
        <v>22</v>
      </c>
      <c r="C18" s="61">
        <f t="shared" si="0"/>
        <v>11701</v>
      </c>
      <c r="D18" s="62">
        <f t="shared" si="1"/>
        <v>-12.33892718010189</v>
      </c>
      <c r="E18" s="63">
        <f t="shared" si="2"/>
        <v>1576</v>
      </c>
      <c r="F18" s="62">
        <f t="shared" si="3"/>
        <v>-21.864154685176004</v>
      </c>
      <c r="G18" s="63">
        <f t="shared" si="4"/>
        <v>4916</v>
      </c>
      <c r="H18" s="62">
        <f t="shared" si="5"/>
        <v>-2.032682343563181</v>
      </c>
      <c r="I18" s="63">
        <f t="shared" si="6"/>
        <v>70</v>
      </c>
      <c r="J18" s="62">
        <f t="shared" si="7"/>
        <v>75</v>
      </c>
      <c r="K18" s="63">
        <f t="shared" si="8"/>
        <v>5139</v>
      </c>
      <c r="L18" s="62">
        <f t="shared" si="9"/>
        <v>-18.077474892395983</v>
      </c>
      <c r="M18" s="63">
        <f t="shared" si="10"/>
        <v>3577</v>
      </c>
      <c r="N18" s="62">
        <f t="shared" si="11"/>
        <v>-16.307908282639218</v>
      </c>
      <c r="O18" s="63">
        <f t="shared" si="12"/>
        <v>1514</v>
      </c>
      <c r="P18" s="64">
        <f t="shared" si="13"/>
        <v>-21.99896960329727</v>
      </c>
      <c r="S18" s="65" t="s">
        <v>142</v>
      </c>
      <c r="T18" s="65" t="s">
        <v>101</v>
      </c>
      <c r="U18" s="65" t="s">
        <v>106</v>
      </c>
      <c r="V18" s="67">
        <v>11701</v>
      </c>
      <c r="W18" s="67">
        <v>1576</v>
      </c>
      <c r="X18" s="67">
        <v>4916</v>
      </c>
      <c r="Y18" s="67">
        <v>70</v>
      </c>
      <c r="Z18" s="67">
        <v>5139</v>
      </c>
      <c r="AA18" s="67">
        <v>3577</v>
      </c>
      <c r="AB18" s="67">
        <v>1514</v>
      </c>
    </row>
    <row r="19" spans="2:28" ht="15.75" customHeight="1">
      <c r="B19" s="12" t="s">
        <v>23</v>
      </c>
      <c r="C19" s="61">
        <f t="shared" si="0"/>
        <v>5308</v>
      </c>
      <c r="D19" s="62">
        <f t="shared" si="1"/>
        <v>-23.27262214512865</v>
      </c>
      <c r="E19" s="63">
        <f t="shared" si="2"/>
        <v>1263</v>
      </c>
      <c r="F19" s="62">
        <f t="shared" si="3"/>
        <v>-23.454545454545453</v>
      </c>
      <c r="G19" s="63">
        <f t="shared" si="4"/>
        <v>1858</v>
      </c>
      <c r="H19" s="62">
        <f t="shared" si="5"/>
        <v>-20.189003436426106</v>
      </c>
      <c r="I19" s="63">
        <f t="shared" si="6"/>
        <v>20</v>
      </c>
      <c r="J19" s="62">
        <f t="shared" si="7"/>
        <v>42.85714285714286</v>
      </c>
      <c r="K19" s="63">
        <f t="shared" si="8"/>
        <v>2167</v>
      </c>
      <c r="L19" s="62">
        <f t="shared" si="9"/>
        <v>-25.939849624060145</v>
      </c>
      <c r="M19" s="63">
        <f t="shared" si="10"/>
        <v>747</v>
      </c>
      <c r="N19" s="62">
        <f t="shared" si="11"/>
        <v>-44.95210022107591</v>
      </c>
      <c r="O19" s="63">
        <f t="shared" si="12"/>
        <v>1336</v>
      </c>
      <c r="P19" s="64">
        <f t="shared" si="13"/>
        <v>-13.750806972240156</v>
      </c>
      <c r="S19" s="65" t="s">
        <v>142</v>
      </c>
      <c r="T19" s="65" t="s">
        <v>101</v>
      </c>
      <c r="U19" s="65" t="s">
        <v>107</v>
      </c>
      <c r="V19" s="67">
        <v>5308</v>
      </c>
      <c r="W19" s="67">
        <v>1263</v>
      </c>
      <c r="X19" s="67">
        <v>1858</v>
      </c>
      <c r="Y19" s="67">
        <v>20</v>
      </c>
      <c r="Z19" s="67">
        <v>2167</v>
      </c>
      <c r="AA19" s="67">
        <v>747</v>
      </c>
      <c r="AB19" s="67">
        <v>1336</v>
      </c>
    </row>
    <row r="20" spans="2:28" ht="15.75" customHeight="1">
      <c r="B20" s="12" t="s">
        <v>24</v>
      </c>
      <c r="C20" s="61">
        <f t="shared" si="0"/>
        <v>896</v>
      </c>
      <c r="D20" s="62">
        <f t="shared" si="1"/>
        <v>-22.625215889464585</v>
      </c>
      <c r="E20" s="63">
        <f t="shared" si="2"/>
        <v>607</v>
      </c>
      <c r="F20" s="62">
        <f t="shared" si="3"/>
        <v>-24.125</v>
      </c>
      <c r="G20" s="63">
        <f t="shared" si="4"/>
        <v>221</v>
      </c>
      <c r="H20" s="62">
        <f t="shared" si="5"/>
        <v>-23.263888888888886</v>
      </c>
      <c r="I20" s="63">
        <f t="shared" si="6"/>
        <v>7</v>
      </c>
      <c r="J20" s="62">
        <f t="shared" si="7"/>
        <v>600</v>
      </c>
      <c r="K20" s="63">
        <f t="shared" si="8"/>
        <v>61</v>
      </c>
      <c r="L20" s="62">
        <f t="shared" si="9"/>
        <v>-11.59420289855072</v>
      </c>
      <c r="M20" s="63">
        <f t="shared" si="10"/>
        <v>0</v>
      </c>
      <c r="N20" s="62" t="str">
        <f t="shared" si="11"/>
        <v>0.0</v>
      </c>
      <c r="O20" s="63">
        <f t="shared" si="12"/>
        <v>61</v>
      </c>
      <c r="P20" s="64">
        <f t="shared" si="13"/>
        <v>-11.59420289855072</v>
      </c>
      <c r="S20" s="65" t="s">
        <v>142</v>
      </c>
      <c r="T20" s="65" t="s">
        <v>101</v>
      </c>
      <c r="U20" s="65" t="s">
        <v>108</v>
      </c>
      <c r="V20" s="67">
        <v>896</v>
      </c>
      <c r="W20" s="67">
        <v>607</v>
      </c>
      <c r="X20" s="67">
        <v>221</v>
      </c>
      <c r="Y20" s="67">
        <v>7</v>
      </c>
      <c r="Z20" s="67">
        <v>61</v>
      </c>
      <c r="AA20" s="67">
        <v>0</v>
      </c>
      <c r="AB20" s="67">
        <v>61</v>
      </c>
    </row>
    <row r="21" spans="2:28" ht="15.75" customHeight="1">
      <c r="B21" s="12" t="s">
        <v>25</v>
      </c>
      <c r="C21" s="61">
        <f t="shared" si="0"/>
        <v>402</v>
      </c>
      <c r="D21" s="62">
        <f t="shared" si="1"/>
        <v>-15.189873417721529</v>
      </c>
      <c r="E21" s="63">
        <f t="shared" si="2"/>
        <v>264</v>
      </c>
      <c r="F21" s="62">
        <f t="shared" si="3"/>
        <v>-26.256983240223462</v>
      </c>
      <c r="G21" s="63">
        <f t="shared" si="4"/>
        <v>118</v>
      </c>
      <c r="H21" s="62">
        <f t="shared" si="5"/>
        <v>29.670329670329664</v>
      </c>
      <c r="I21" s="63">
        <f t="shared" si="6"/>
        <v>0</v>
      </c>
      <c r="J21" s="62" t="str">
        <f t="shared" si="7"/>
        <v>0.0</v>
      </c>
      <c r="K21" s="63">
        <f t="shared" si="8"/>
        <v>20</v>
      </c>
      <c r="L21" s="62">
        <f t="shared" si="9"/>
        <v>-20</v>
      </c>
      <c r="M21" s="63">
        <f t="shared" si="10"/>
        <v>0</v>
      </c>
      <c r="N21" s="62" t="str">
        <f t="shared" si="11"/>
        <v>0.0</v>
      </c>
      <c r="O21" s="63">
        <f t="shared" si="12"/>
        <v>20</v>
      </c>
      <c r="P21" s="64">
        <f t="shared" si="13"/>
        <v>-20</v>
      </c>
      <c r="S21" s="65" t="s">
        <v>142</v>
      </c>
      <c r="T21" s="65" t="s">
        <v>101</v>
      </c>
      <c r="U21" s="65" t="s">
        <v>109</v>
      </c>
      <c r="V21" s="67">
        <v>402</v>
      </c>
      <c r="W21" s="67">
        <v>264</v>
      </c>
      <c r="X21" s="67">
        <v>118</v>
      </c>
      <c r="Y21" s="67">
        <v>0</v>
      </c>
      <c r="Z21" s="67">
        <v>20</v>
      </c>
      <c r="AA21" s="67">
        <v>0</v>
      </c>
      <c r="AB21" s="67">
        <v>20</v>
      </c>
    </row>
    <row r="22" spans="2:28" ht="15.75" customHeight="1">
      <c r="B22" s="12" t="s">
        <v>26</v>
      </c>
      <c r="C22" s="61">
        <f t="shared" si="0"/>
        <v>529</v>
      </c>
      <c r="D22" s="62">
        <f t="shared" si="1"/>
        <v>-9.880749574105621</v>
      </c>
      <c r="E22" s="63">
        <f t="shared" si="2"/>
        <v>295</v>
      </c>
      <c r="F22" s="62">
        <f t="shared" si="3"/>
        <v>-22.976501305483026</v>
      </c>
      <c r="G22" s="63">
        <f t="shared" si="4"/>
        <v>195</v>
      </c>
      <c r="H22" s="62">
        <f t="shared" si="5"/>
        <v>11.42857142857143</v>
      </c>
      <c r="I22" s="63">
        <f t="shared" si="6"/>
        <v>1</v>
      </c>
      <c r="J22" s="62">
        <f t="shared" si="7"/>
        <v>-50</v>
      </c>
      <c r="K22" s="63">
        <f t="shared" si="8"/>
        <v>38</v>
      </c>
      <c r="L22" s="62">
        <f t="shared" si="9"/>
        <v>40.74074074074073</v>
      </c>
      <c r="M22" s="63">
        <f t="shared" si="10"/>
        <v>0</v>
      </c>
      <c r="N22" s="62" t="str">
        <f t="shared" si="11"/>
        <v>0.0</v>
      </c>
      <c r="O22" s="63">
        <f t="shared" si="12"/>
        <v>38</v>
      </c>
      <c r="P22" s="64">
        <f t="shared" si="13"/>
        <v>40.74074074074073</v>
      </c>
      <c r="S22" s="65" t="s">
        <v>142</v>
      </c>
      <c r="T22" s="65" t="s">
        <v>101</v>
      </c>
      <c r="U22" s="65" t="s">
        <v>110</v>
      </c>
      <c r="V22" s="67">
        <v>529</v>
      </c>
      <c r="W22" s="67">
        <v>295</v>
      </c>
      <c r="X22" s="67">
        <v>195</v>
      </c>
      <c r="Y22" s="67">
        <v>1</v>
      </c>
      <c r="Z22" s="67">
        <v>38</v>
      </c>
      <c r="AA22" s="67">
        <v>0</v>
      </c>
      <c r="AB22" s="67">
        <v>38</v>
      </c>
    </row>
    <row r="23" spans="2:28" ht="15.75" customHeight="1">
      <c r="B23" s="12" t="s">
        <v>27</v>
      </c>
      <c r="C23" s="61">
        <f t="shared" si="0"/>
        <v>295</v>
      </c>
      <c r="D23" s="62">
        <f t="shared" si="1"/>
        <v>-45.67219152854513</v>
      </c>
      <c r="E23" s="63">
        <f t="shared" si="2"/>
        <v>219</v>
      </c>
      <c r="F23" s="62">
        <f t="shared" si="3"/>
        <v>-32.822085889570545</v>
      </c>
      <c r="G23" s="63">
        <f t="shared" si="4"/>
        <v>61</v>
      </c>
      <c r="H23" s="62">
        <f t="shared" si="5"/>
        <v>-65.14285714285714</v>
      </c>
      <c r="I23" s="63">
        <f t="shared" si="6"/>
        <v>1</v>
      </c>
      <c r="J23" s="62">
        <f t="shared" si="7"/>
        <v>0</v>
      </c>
      <c r="K23" s="63">
        <f t="shared" si="8"/>
        <v>14</v>
      </c>
      <c r="L23" s="62">
        <f t="shared" si="9"/>
        <v>-65.85365853658536</v>
      </c>
      <c r="M23" s="63">
        <f t="shared" si="10"/>
        <v>0</v>
      </c>
      <c r="N23" s="62" t="str">
        <f t="shared" si="11"/>
        <v>0.0</v>
      </c>
      <c r="O23" s="63">
        <f t="shared" si="12"/>
        <v>14</v>
      </c>
      <c r="P23" s="64">
        <f t="shared" si="13"/>
        <v>-65.85365853658536</v>
      </c>
      <c r="S23" s="65" t="s">
        <v>142</v>
      </c>
      <c r="T23" s="65" t="s">
        <v>101</v>
      </c>
      <c r="U23" s="65" t="s">
        <v>111</v>
      </c>
      <c r="V23" s="67">
        <v>295</v>
      </c>
      <c r="W23" s="67">
        <v>219</v>
      </c>
      <c r="X23" s="67">
        <v>61</v>
      </c>
      <c r="Y23" s="67">
        <v>1</v>
      </c>
      <c r="Z23" s="67">
        <v>14</v>
      </c>
      <c r="AA23" s="67">
        <v>0</v>
      </c>
      <c r="AB23" s="67">
        <v>14</v>
      </c>
    </row>
    <row r="24" spans="2:28" ht="15.75" customHeight="1">
      <c r="B24" s="12" t="s">
        <v>28</v>
      </c>
      <c r="C24" s="61">
        <f t="shared" si="0"/>
        <v>476</v>
      </c>
      <c r="D24" s="62">
        <f t="shared" si="1"/>
        <v>-15</v>
      </c>
      <c r="E24" s="63">
        <f t="shared" si="2"/>
        <v>257</v>
      </c>
      <c r="F24" s="62">
        <f t="shared" si="3"/>
        <v>-39.386792452830186</v>
      </c>
      <c r="G24" s="63">
        <f t="shared" si="4"/>
        <v>87</v>
      </c>
      <c r="H24" s="62">
        <f t="shared" si="5"/>
        <v>-17.14285714285714</v>
      </c>
      <c r="I24" s="63">
        <f t="shared" si="6"/>
        <v>105</v>
      </c>
      <c r="J24" s="62" t="str">
        <f t="shared" si="7"/>
        <v>     -   </v>
      </c>
      <c r="K24" s="63">
        <f t="shared" si="8"/>
        <v>27</v>
      </c>
      <c r="L24" s="62">
        <f t="shared" si="9"/>
        <v>-12.903225806451616</v>
      </c>
      <c r="M24" s="63">
        <f t="shared" si="10"/>
        <v>0</v>
      </c>
      <c r="N24" s="62" t="str">
        <f t="shared" si="11"/>
        <v>0.0</v>
      </c>
      <c r="O24" s="63">
        <f t="shared" si="12"/>
        <v>27</v>
      </c>
      <c r="P24" s="64">
        <f t="shared" si="13"/>
        <v>-12.903225806451616</v>
      </c>
      <c r="S24" s="65" t="s">
        <v>142</v>
      </c>
      <c r="T24" s="65" t="s">
        <v>101</v>
      </c>
      <c r="U24" s="65" t="s">
        <v>112</v>
      </c>
      <c r="V24" s="67">
        <v>476</v>
      </c>
      <c r="W24" s="67">
        <v>257</v>
      </c>
      <c r="X24" s="67">
        <v>87</v>
      </c>
      <c r="Y24" s="67">
        <v>105</v>
      </c>
      <c r="Z24" s="67">
        <v>27</v>
      </c>
      <c r="AA24" s="67">
        <v>0</v>
      </c>
      <c r="AB24" s="67">
        <v>27</v>
      </c>
    </row>
    <row r="25" spans="2:28" ht="15.75" customHeight="1">
      <c r="B25" s="12" t="s">
        <v>29</v>
      </c>
      <c r="C25" s="61">
        <f t="shared" si="0"/>
        <v>855</v>
      </c>
      <c r="D25" s="62">
        <f t="shared" si="1"/>
        <v>-25</v>
      </c>
      <c r="E25" s="63">
        <f t="shared" si="2"/>
        <v>548</v>
      </c>
      <c r="F25" s="62">
        <f t="shared" si="3"/>
        <v>-30.456852791878177</v>
      </c>
      <c r="G25" s="63">
        <f t="shared" si="4"/>
        <v>184</v>
      </c>
      <c r="H25" s="62">
        <f t="shared" si="5"/>
        <v>-18.222222222222214</v>
      </c>
      <c r="I25" s="63">
        <f t="shared" si="6"/>
        <v>4</v>
      </c>
      <c r="J25" s="62">
        <f t="shared" si="7"/>
        <v>-87.09677419354838</v>
      </c>
      <c r="K25" s="63">
        <f t="shared" si="8"/>
        <v>119</v>
      </c>
      <c r="L25" s="62">
        <f t="shared" si="9"/>
        <v>23.95833333333333</v>
      </c>
      <c r="M25" s="63">
        <f t="shared" si="10"/>
        <v>58</v>
      </c>
      <c r="N25" s="62" t="str">
        <f t="shared" si="11"/>
        <v>     -   </v>
      </c>
      <c r="O25" s="63">
        <f t="shared" si="12"/>
        <v>61</v>
      </c>
      <c r="P25" s="64">
        <f t="shared" si="13"/>
        <v>-36.458333333333336</v>
      </c>
      <c r="S25" s="65" t="s">
        <v>142</v>
      </c>
      <c r="T25" s="65" t="s">
        <v>101</v>
      </c>
      <c r="U25" s="65" t="s">
        <v>113</v>
      </c>
      <c r="V25" s="67">
        <v>855</v>
      </c>
      <c r="W25" s="67">
        <v>548</v>
      </c>
      <c r="X25" s="67">
        <v>184</v>
      </c>
      <c r="Y25" s="67">
        <v>4</v>
      </c>
      <c r="Z25" s="67">
        <v>119</v>
      </c>
      <c r="AA25" s="67">
        <v>58</v>
      </c>
      <c r="AB25" s="67">
        <v>61</v>
      </c>
    </row>
    <row r="26" spans="2:28" ht="15.75" customHeight="1">
      <c r="B26" s="12" t="s">
        <v>30</v>
      </c>
      <c r="C26" s="61">
        <f t="shared" si="0"/>
        <v>774</v>
      </c>
      <c r="D26" s="62">
        <f t="shared" si="1"/>
        <v>-18.095238095238102</v>
      </c>
      <c r="E26" s="63">
        <f t="shared" si="2"/>
        <v>467</v>
      </c>
      <c r="F26" s="62">
        <f t="shared" si="3"/>
        <v>-29.985007496251868</v>
      </c>
      <c r="G26" s="63">
        <f t="shared" si="4"/>
        <v>161</v>
      </c>
      <c r="H26" s="62">
        <f t="shared" si="5"/>
        <v>-1.8292682926829258</v>
      </c>
      <c r="I26" s="63">
        <f t="shared" si="6"/>
        <v>0</v>
      </c>
      <c r="J26" s="62" t="str">
        <f t="shared" si="7"/>
        <v>  -100.0</v>
      </c>
      <c r="K26" s="63">
        <f t="shared" si="8"/>
        <v>146</v>
      </c>
      <c r="L26" s="62">
        <f t="shared" si="9"/>
        <v>31.531531531531556</v>
      </c>
      <c r="M26" s="63">
        <f t="shared" si="10"/>
        <v>0</v>
      </c>
      <c r="N26" s="62" t="str">
        <f t="shared" si="11"/>
        <v>0.0</v>
      </c>
      <c r="O26" s="63">
        <f t="shared" si="12"/>
        <v>146</v>
      </c>
      <c r="P26" s="64">
        <f t="shared" si="13"/>
        <v>31.531531531531556</v>
      </c>
      <c r="S26" s="65" t="s">
        <v>142</v>
      </c>
      <c r="T26" s="65" t="s">
        <v>101</v>
      </c>
      <c r="U26" s="65" t="s">
        <v>114</v>
      </c>
      <c r="V26" s="67">
        <v>774</v>
      </c>
      <c r="W26" s="67">
        <v>467</v>
      </c>
      <c r="X26" s="67">
        <v>161</v>
      </c>
      <c r="Y26" s="67">
        <v>0</v>
      </c>
      <c r="Z26" s="67">
        <v>146</v>
      </c>
      <c r="AA26" s="67">
        <v>0</v>
      </c>
      <c r="AB26" s="67">
        <v>146</v>
      </c>
    </row>
    <row r="27" spans="2:28" ht="15.75" customHeight="1">
      <c r="B27" s="12" t="s">
        <v>31</v>
      </c>
      <c r="C27" s="61">
        <f t="shared" si="0"/>
        <v>1943</v>
      </c>
      <c r="D27" s="62">
        <f t="shared" si="1"/>
        <v>-17.564700890963096</v>
      </c>
      <c r="E27" s="63">
        <f t="shared" si="2"/>
        <v>978</v>
      </c>
      <c r="F27" s="62">
        <f t="shared" si="3"/>
        <v>-26.13293051359517</v>
      </c>
      <c r="G27" s="63">
        <f t="shared" si="4"/>
        <v>674</v>
      </c>
      <c r="H27" s="62">
        <f t="shared" si="5"/>
        <v>-14.358322744599747</v>
      </c>
      <c r="I27" s="63">
        <f t="shared" si="6"/>
        <v>25</v>
      </c>
      <c r="J27" s="62">
        <f t="shared" si="7"/>
        <v>150</v>
      </c>
      <c r="K27" s="63">
        <f t="shared" si="8"/>
        <v>266</v>
      </c>
      <c r="L27" s="62">
        <f t="shared" si="9"/>
        <v>12.711864406779668</v>
      </c>
      <c r="M27" s="63">
        <f t="shared" si="10"/>
        <v>63</v>
      </c>
      <c r="N27" s="62">
        <f t="shared" si="11"/>
        <v>215</v>
      </c>
      <c r="O27" s="63">
        <f t="shared" si="12"/>
        <v>203</v>
      </c>
      <c r="P27" s="64">
        <f t="shared" si="13"/>
        <v>-6.018518518518519</v>
      </c>
      <c r="S27" s="65" t="s">
        <v>142</v>
      </c>
      <c r="T27" s="65" t="s">
        <v>101</v>
      </c>
      <c r="U27" s="65" t="s">
        <v>115</v>
      </c>
      <c r="V27" s="67">
        <v>1943</v>
      </c>
      <c r="W27" s="67">
        <v>978</v>
      </c>
      <c r="X27" s="67">
        <v>674</v>
      </c>
      <c r="Y27" s="67">
        <v>25</v>
      </c>
      <c r="Z27" s="67">
        <v>266</v>
      </c>
      <c r="AA27" s="67">
        <v>63</v>
      </c>
      <c r="AB27" s="67">
        <v>203</v>
      </c>
    </row>
    <row r="28" spans="2:28" ht="15.75" customHeight="1">
      <c r="B28" s="12" t="s">
        <v>32</v>
      </c>
      <c r="C28" s="61">
        <f t="shared" si="0"/>
        <v>4268</v>
      </c>
      <c r="D28" s="62">
        <f t="shared" si="1"/>
        <v>-31.875498802873096</v>
      </c>
      <c r="E28" s="63">
        <f t="shared" si="2"/>
        <v>1541</v>
      </c>
      <c r="F28" s="62">
        <f t="shared" si="3"/>
        <v>-27.754336615096108</v>
      </c>
      <c r="G28" s="63">
        <f t="shared" si="4"/>
        <v>1430</v>
      </c>
      <c r="H28" s="62">
        <f t="shared" si="5"/>
        <v>-34.49381584974806</v>
      </c>
      <c r="I28" s="63">
        <f t="shared" si="6"/>
        <v>15</v>
      </c>
      <c r="J28" s="62">
        <f t="shared" si="7"/>
        <v>200</v>
      </c>
      <c r="K28" s="63">
        <f t="shared" si="8"/>
        <v>1282</v>
      </c>
      <c r="L28" s="62">
        <f t="shared" si="9"/>
        <v>-34.05349794238684</v>
      </c>
      <c r="M28" s="63">
        <f t="shared" si="10"/>
        <v>433</v>
      </c>
      <c r="N28" s="62">
        <f t="shared" si="11"/>
        <v>-47.76839565741857</v>
      </c>
      <c r="O28" s="63">
        <f t="shared" si="12"/>
        <v>847</v>
      </c>
      <c r="P28" s="64">
        <f t="shared" si="13"/>
        <v>-24.035874439461878</v>
      </c>
      <c r="S28" s="65" t="s">
        <v>142</v>
      </c>
      <c r="T28" s="65" t="s">
        <v>101</v>
      </c>
      <c r="U28" s="65" t="s">
        <v>116</v>
      </c>
      <c r="V28" s="67">
        <v>4268</v>
      </c>
      <c r="W28" s="67">
        <v>1541</v>
      </c>
      <c r="X28" s="67">
        <v>1430</v>
      </c>
      <c r="Y28" s="67">
        <v>15</v>
      </c>
      <c r="Z28" s="67">
        <v>1282</v>
      </c>
      <c r="AA28" s="67">
        <v>433</v>
      </c>
      <c r="AB28" s="67">
        <v>847</v>
      </c>
    </row>
    <row r="29" spans="2:28" ht="15.75" customHeight="1">
      <c r="B29" s="12" t="s">
        <v>33</v>
      </c>
      <c r="C29" s="61">
        <f t="shared" si="0"/>
        <v>882</v>
      </c>
      <c r="D29" s="62">
        <f t="shared" si="1"/>
        <v>12.213740458015266</v>
      </c>
      <c r="E29" s="63">
        <f t="shared" si="2"/>
        <v>429</v>
      </c>
      <c r="F29" s="62">
        <f t="shared" si="3"/>
        <v>-23.665480427046262</v>
      </c>
      <c r="G29" s="63">
        <f t="shared" si="4"/>
        <v>234</v>
      </c>
      <c r="H29" s="62">
        <f t="shared" si="5"/>
        <v>91.80327868852459</v>
      </c>
      <c r="I29" s="63">
        <f t="shared" si="6"/>
        <v>0</v>
      </c>
      <c r="J29" s="62" t="str">
        <f t="shared" si="7"/>
        <v>  -100.0</v>
      </c>
      <c r="K29" s="63">
        <f t="shared" si="8"/>
        <v>219</v>
      </c>
      <c r="L29" s="62">
        <f t="shared" si="9"/>
        <v>119</v>
      </c>
      <c r="M29" s="63">
        <f t="shared" si="10"/>
        <v>128</v>
      </c>
      <c r="N29" s="62" t="str">
        <f t="shared" si="11"/>
        <v>     -   </v>
      </c>
      <c r="O29" s="63">
        <f t="shared" si="12"/>
        <v>91</v>
      </c>
      <c r="P29" s="64">
        <f t="shared" si="13"/>
        <v>-9</v>
      </c>
      <c r="S29" s="65" t="s">
        <v>142</v>
      </c>
      <c r="T29" s="65" t="s">
        <v>101</v>
      </c>
      <c r="U29" s="65" t="s">
        <v>117</v>
      </c>
      <c r="V29" s="67">
        <v>882</v>
      </c>
      <c r="W29" s="67">
        <v>429</v>
      </c>
      <c r="X29" s="67">
        <v>234</v>
      </c>
      <c r="Y29" s="67">
        <v>0</v>
      </c>
      <c r="Z29" s="67">
        <v>219</v>
      </c>
      <c r="AA29" s="67">
        <v>128</v>
      </c>
      <c r="AB29" s="67">
        <v>91</v>
      </c>
    </row>
    <row r="30" spans="2:28" ht="15.75" customHeight="1">
      <c r="B30" s="12" t="s">
        <v>34</v>
      </c>
      <c r="C30" s="61">
        <f t="shared" si="0"/>
        <v>691</v>
      </c>
      <c r="D30" s="62">
        <f t="shared" si="1"/>
        <v>-26.567481402763022</v>
      </c>
      <c r="E30" s="63">
        <f t="shared" si="2"/>
        <v>309</v>
      </c>
      <c r="F30" s="62">
        <f t="shared" si="3"/>
        <v>-35.625</v>
      </c>
      <c r="G30" s="63">
        <f t="shared" si="4"/>
        <v>226</v>
      </c>
      <c r="H30" s="62">
        <f t="shared" si="5"/>
        <v>77.9527559055118</v>
      </c>
      <c r="I30" s="63">
        <f t="shared" si="6"/>
        <v>3</v>
      </c>
      <c r="J30" s="62" t="str">
        <f t="shared" si="7"/>
        <v>     -   </v>
      </c>
      <c r="K30" s="63">
        <f t="shared" si="8"/>
        <v>153</v>
      </c>
      <c r="L30" s="62">
        <f t="shared" si="9"/>
        <v>-54.191616766467064</v>
      </c>
      <c r="M30" s="63">
        <f t="shared" si="10"/>
        <v>59</v>
      </c>
      <c r="N30" s="62">
        <f t="shared" si="11"/>
        <v>-73.05936073059361</v>
      </c>
      <c r="O30" s="63">
        <f t="shared" si="12"/>
        <v>94</v>
      </c>
      <c r="P30" s="64">
        <f t="shared" si="13"/>
        <v>-13.761467889908246</v>
      </c>
      <c r="S30" s="65" t="s">
        <v>142</v>
      </c>
      <c r="T30" s="65" t="s">
        <v>101</v>
      </c>
      <c r="U30" s="65" t="s">
        <v>118</v>
      </c>
      <c r="V30" s="67">
        <v>691</v>
      </c>
      <c r="W30" s="67">
        <v>309</v>
      </c>
      <c r="X30" s="67">
        <v>226</v>
      </c>
      <c r="Y30" s="67">
        <v>3</v>
      </c>
      <c r="Z30" s="67">
        <v>153</v>
      </c>
      <c r="AA30" s="67">
        <v>59</v>
      </c>
      <c r="AB30" s="67">
        <v>94</v>
      </c>
    </row>
    <row r="31" spans="2:28" ht="15.75" customHeight="1">
      <c r="B31" s="12" t="s">
        <v>35</v>
      </c>
      <c r="C31" s="61">
        <f t="shared" si="0"/>
        <v>1272</v>
      </c>
      <c r="D31" s="62">
        <f t="shared" si="1"/>
        <v>-28.619528619528623</v>
      </c>
      <c r="E31" s="63">
        <f t="shared" si="2"/>
        <v>381</v>
      </c>
      <c r="F31" s="62">
        <f t="shared" si="3"/>
        <v>-18.93617021276596</v>
      </c>
      <c r="G31" s="63">
        <f t="shared" si="4"/>
        <v>567</v>
      </c>
      <c r="H31" s="62">
        <f t="shared" si="5"/>
        <v>-19.11554921540656</v>
      </c>
      <c r="I31" s="63">
        <f t="shared" si="6"/>
        <v>3</v>
      </c>
      <c r="J31" s="62">
        <f t="shared" si="7"/>
        <v>-93.18181818181819</v>
      </c>
      <c r="K31" s="63">
        <f t="shared" si="8"/>
        <v>321</v>
      </c>
      <c r="L31" s="62">
        <f t="shared" si="9"/>
        <v>-43.386243386243386</v>
      </c>
      <c r="M31" s="63">
        <f t="shared" si="10"/>
        <v>23</v>
      </c>
      <c r="N31" s="62">
        <f t="shared" si="11"/>
        <v>-91.48148148148148</v>
      </c>
      <c r="O31" s="63">
        <f t="shared" si="12"/>
        <v>298</v>
      </c>
      <c r="P31" s="64">
        <f t="shared" si="13"/>
        <v>0.33670033670034627</v>
      </c>
      <c r="S31" s="65" t="s">
        <v>142</v>
      </c>
      <c r="T31" s="65" t="s">
        <v>101</v>
      </c>
      <c r="U31" s="65" t="s">
        <v>119</v>
      </c>
      <c r="V31" s="67">
        <v>1272</v>
      </c>
      <c r="W31" s="67">
        <v>381</v>
      </c>
      <c r="X31" s="67">
        <v>567</v>
      </c>
      <c r="Y31" s="67">
        <v>3</v>
      </c>
      <c r="Z31" s="67">
        <v>321</v>
      </c>
      <c r="AA31" s="67">
        <v>23</v>
      </c>
      <c r="AB31" s="67">
        <v>298</v>
      </c>
    </row>
    <row r="32" spans="2:28" ht="15.75" customHeight="1">
      <c r="B32" s="12" t="s">
        <v>36</v>
      </c>
      <c r="C32" s="61">
        <f t="shared" si="0"/>
        <v>5678</v>
      </c>
      <c r="D32" s="62">
        <f t="shared" si="1"/>
        <v>12.014203985006901</v>
      </c>
      <c r="E32" s="63">
        <f t="shared" si="2"/>
        <v>852</v>
      </c>
      <c r="F32" s="62">
        <f t="shared" si="3"/>
        <v>-22.47497725204731</v>
      </c>
      <c r="G32" s="63">
        <f t="shared" si="4"/>
        <v>2075</v>
      </c>
      <c r="H32" s="62">
        <f t="shared" si="5"/>
        <v>-2.9920523609163183</v>
      </c>
      <c r="I32" s="63">
        <f t="shared" si="6"/>
        <v>3</v>
      </c>
      <c r="J32" s="62">
        <f t="shared" si="7"/>
        <v>50</v>
      </c>
      <c r="K32" s="63">
        <f t="shared" si="8"/>
        <v>2748</v>
      </c>
      <c r="L32" s="62">
        <f t="shared" si="9"/>
        <v>50.2460360852925</v>
      </c>
      <c r="M32" s="63">
        <f t="shared" si="10"/>
        <v>1863</v>
      </c>
      <c r="N32" s="62">
        <f t="shared" si="11"/>
        <v>160.55944055944053</v>
      </c>
      <c r="O32" s="63">
        <f t="shared" si="12"/>
        <v>870</v>
      </c>
      <c r="P32" s="64">
        <f t="shared" si="13"/>
        <v>-21.409214092140928</v>
      </c>
      <c r="S32" s="65" t="s">
        <v>142</v>
      </c>
      <c r="T32" s="65" t="s">
        <v>101</v>
      </c>
      <c r="U32" s="65" t="s">
        <v>120</v>
      </c>
      <c r="V32" s="67">
        <v>5678</v>
      </c>
      <c r="W32" s="67">
        <v>852</v>
      </c>
      <c r="X32" s="67">
        <v>2075</v>
      </c>
      <c r="Y32" s="67">
        <v>3</v>
      </c>
      <c r="Z32" s="67">
        <v>2748</v>
      </c>
      <c r="AA32" s="67">
        <v>1863</v>
      </c>
      <c r="AB32" s="67">
        <v>870</v>
      </c>
    </row>
    <row r="33" spans="2:28" ht="15.75" customHeight="1">
      <c r="B33" s="12" t="s">
        <v>37</v>
      </c>
      <c r="C33" s="61">
        <f t="shared" si="0"/>
        <v>4167</v>
      </c>
      <c r="D33" s="62">
        <f t="shared" si="1"/>
        <v>52.358318098720304</v>
      </c>
      <c r="E33" s="63">
        <f t="shared" si="2"/>
        <v>925</v>
      </c>
      <c r="F33" s="62">
        <f t="shared" si="3"/>
        <v>-11.483253588516746</v>
      </c>
      <c r="G33" s="63">
        <f t="shared" si="4"/>
        <v>1770</v>
      </c>
      <c r="H33" s="62">
        <f t="shared" si="5"/>
        <v>166.56626506024094</v>
      </c>
      <c r="I33" s="63">
        <f t="shared" si="6"/>
        <v>48</v>
      </c>
      <c r="J33" s="62">
        <f t="shared" si="7"/>
        <v>11.627906976744185</v>
      </c>
      <c r="K33" s="63">
        <f t="shared" si="8"/>
        <v>1424</v>
      </c>
      <c r="L33" s="62">
        <f t="shared" si="9"/>
        <v>44.86266531027468</v>
      </c>
      <c r="M33" s="63">
        <f t="shared" si="10"/>
        <v>992</v>
      </c>
      <c r="N33" s="62">
        <f t="shared" si="11"/>
        <v>139.03614457831327</v>
      </c>
      <c r="O33" s="63">
        <f t="shared" si="12"/>
        <v>432</v>
      </c>
      <c r="P33" s="64">
        <f t="shared" si="13"/>
        <v>-23.131672597864778</v>
      </c>
      <c r="S33" s="65" t="s">
        <v>142</v>
      </c>
      <c r="T33" s="65" t="s">
        <v>101</v>
      </c>
      <c r="U33" s="65" t="s">
        <v>121</v>
      </c>
      <c r="V33" s="67">
        <v>4167</v>
      </c>
      <c r="W33" s="67">
        <v>925</v>
      </c>
      <c r="X33" s="67">
        <v>1770</v>
      </c>
      <c r="Y33" s="67">
        <v>48</v>
      </c>
      <c r="Z33" s="67">
        <v>1424</v>
      </c>
      <c r="AA33" s="67">
        <v>992</v>
      </c>
      <c r="AB33" s="67">
        <v>432</v>
      </c>
    </row>
    <row r="34" spans="2:28" ht="15.75" customHeight="1">
      <c r="B34" s="12" t="s">
        <v>38</v>
      </c>
      <c r="C34" s="61">
        <f t="shared" si="0"/>
        <v>589</v>
      </c>
      <c r="D34" s="62">
        <f t="shared" si="1"/>
        <v>-1.5050167224080298</v>
      </c>
      <c r="E34" s="63">
        <f t="shared" si="2"/>
        <v>228</v>
      </c>
      <c r="F34" s="62">
        <f t="shared" si="3"/>
        <v>-10.588235294117638</v>
      </c>
      <c r="G34" s="63">
        <f t="shared" si="4"/>
        <v>249</v>
      </c>
      <c r="H34" s="62">
        <f t="shared" si="5"/>
        <v>34.59459459459458</v>
      </c>
      <c r="I34" s="63">
        <f t="shared" si="6"/>
        <v>0</v>
      </c>
      <c r="J34" s="62" t="str">
        <f t="shared" si="7"/>
        <v>0.0</v>
      </c>
      <c r="K34" s="63">
        <f t="shared" si="8"/>
        <v>112</v>
      </c>
      <c r="L34" s="62">
        <f t="shared" si="9"/>
        <v>-29.113924050632917</v>
      </c>
      <c r="M34" s="63">
        <f t="shared" si="10"/>
        <v>0</v>
      </c>
      <c r="N34" s="62" t="str">
        <f t="shared" si="11"/>
        <v>0.0</v>
      </c>
      <c r="O34" s="63">
        <f t="shared" si="12"/>
        <v>112</v>
      </c>
      <c r="P34" s="64">
        <f t="shared" si="13"/>
        <v>-29.113924050632917</v>
      </c>
      <c r="S34" s="65" t="s">
        <v>142</v>
      </c>
      <c r="T34" s="65" t="s">
        <v>101</v>
      </c>
      <c r="U34" s="65" t="s">
        <v>122</v>
      </c>
      <c r="V34" s="67">
        <v>589</v>
      </c>
      <c r="W34" s="67">
        <v>228</v>
      </c>
      <c r="X34" s="67">
        <v>249</v>
      </c>
      <c r="Y34" s="67">
        <v>0</v>
      </c>
      <c r="Z34" s="67">
        <v>112</v>
      </c>
      <c r="AA34" s="67">
        <v>0</v>
      </c>
      <c r="AB34" s="67">
        <v>112</v>
      </c>
    </row>
    <row r="35" spans="2:28" ht="15.75" customHeight="1">
      <c r="B35" s="12" t="s">
        <v>39</v>
      </c>
      <c r="C35" s="61">
        <f t="shared" si="0"/>
        <v>367</v>
      </c>
      <c r="D35" s="62">
        <f t="shared" si="1"/>
        <v>-10.922330097087368</v>
      </c>
      <c r="E35" s="63">
        <f t="shared" si="2"/>
        <v>229</v>
      </c>
      <c r="F35" s="62">
        <f t="shared" si="3"/>
        <v>-19.649122807017534</v>
      </c>
      <c r="G35" s="63">
        <f t="shared" si="4"/>
        <v>96</v>
      </c>
      <c r="H35" s="62">
        <f t="shared" si="5"/>
        <v>11.627906976744185</v>
      </c>
      <c r="I35" s="63">
        <f t="shared" si="6"/>
        <v>1</v>
      </c>
      <c r="J35" s="62">
        <f t="shared" si="7"/>
        <v>-80</v>
      </c>
      <c r="K35" s="63">
        <f t="shared" si="8"/>
        <v>41</v>
      </c>
      <c r="L35" s="62">
        <f t="shared" si="9"/>
        <v>13.888888888888886</v>
      </c>
      <c r="M35" s="63">
        <f t="shared" si="10"/>
        <v>0</v>
      </c>
      <c r="N35" s="62" t="str">
        <f t="shared" si="11"/>
        <v>0.0</v>
      </c>
      <c r="O35" s="63">
        <f t="shared" si="12"/>
        <v>41</v>
      </c>
      <c r="P35" s="64">
        <f t="shared" si="13"/>
        <v>13.888888888888886</v>
      </c>
      <c r="S35" s="65" t="s">
        <v>142</v>
      </c>
      <c r="T35" s="65" t="s">
        <v>101</v>
      </c>
      <c r="U35" s="65" t="s">
        <v>123</v>
      </c>
      <c r="V35" s="67">
        <v>367</v>
      </c>
      <c r="W35" s="67">
        <v>229</v>
      </c>
      <c r="X35" s="67">
        <v>96</v>
      </c>
      <c r="Y35" s="67">
        <v>1</v>
      </c>
      <c r="Z35" s="67">
        <v>41</v>
      </c>
      <c r="AA35" s="67">
        <v>0</v>
      </c>
      <c r="AB35" s="67">
        <v>41</v>
      </c>
    </row>
    <row r="36" spans="2:28" ht="15.75" customHeight="1">
      <c r="B36" s="12" t="s">
        <v>40</v>
      </c>
      <c r="C36" s="61">
        <f t="shared" si="0"/>
        <v>261</v>
      </c>
      <c r="D36" s="62">
        <f t="shared" si="1"/>
        <v>35.9375</v>
      </c>
      <c r="E36" s="63">
        <f t="shared" si="2"/>
        <v>127</v>
      </c>
      <c r="F36" s="62">
        <f t="shared" si="3"/>
        <v>-3.053435114503827</v>
      </c>
      <c r="G36" s="63">
        <f t="shared" si="4"/>
        <v>128</v>
      </c>
      <c r="H36" s="62">
        <f t="shared" si="5"/>
        <v>137.037037037037</v>
      </c>
      <c r="I36" s="63">
        <f t="shared" si="6"/>
        <v>0</v>
      </c>
      <c r="J36" s="62" t="str">
        <f t="shared" si="7"/>
        <v>0.0</v>
      </c>
      <c r="K36" s="63">
        <f t="shared" si="8"/>
        <v>6</v>
      </c>
      <c r="L36" s="62">
        <f t="shared" si="9"/>
        <v>-14.285714285714292</v>
      </c>
      <c r="M36" s="63">
        <f t="shared" si="10"/>
        <v>0</v>
      </c>
      <c r="N36" s="62" t="str">
        <f t="shared" si="11"/>
        <v>0.0</v>
      </c>
      <c r="O36" s="63">
        <f t="shared" si="12"/>
        <v>6</v>
      </c>
      <c r="P36" s="64">
        <f t="shared" si="13"/>
        <v>-14.285714285714292</v>
      </c>
      <c r="S36" s="65" t="s">
        <v>142</v>
      </c>
      <c r="T36" s="65" t="s">
        <v>101</v>
      </c>
      <c r="U36" s="65" t="s">
        <v>124</v>
      </c>
      <c r="V36" s="67">
        <v>261</v>
      </c>
      <c r="W36" s="67">
        <v>127</v>
      </c>
      <c r="X36" s="67">
        <v>128</v>
      </c>
      <c r="Y36" s="67">
        <v>0</v>
      </c>
      <c r="Z36" s="67">
        <v>6</v>
      </c>
      <c r="AA36" s="67">
        <v>0</v>
      </c>
      <c r="AB36" s="67">
        <v>6</v>
      </c>
    </row>
    <row r="37" spans="2:28" ht="15.75" customHeight="1">
      <c r="B37" s="12" t="s">
        <v>41</v>
      </c>
      <c r="C37" s="61">
        <f t="shared" si="0"/>
        <v>199</v>
      </c>
      <c r="D37" s="62">
        <f t="shared" si="1"/>
        <v>-29.68197879858657</v>
      </c>
      <c r="E37" s="63">
        <f t="shared" si="2"/>
        <v>130</v>
      </c>
      <c r="F37" s="62">
        <f t="shared" si="3"/>
        <v>-5.79710144927536</v>
      </c>
      <c r="G37" s="63">
        <f t="shared" si="4"/>
        <v>61</v>
      </c>
      <c r="H37" s="62">
        <f t="shared" si="5"/>
        <v>-55.14705882352941</v>
      </c>
      <c r="I37" s="63">
        <f t="shared" si="6"/>
        <v>1</v>
      </c>
      <c r="J37" s="62" t="str">
        <f t="shared" si="7"/>
        <v>     -   </v>
      </c>
      <c r="K37" s="63">
        <f t="shared" si="8"/>
        <v>7</v>
      </c>
      <c r="L37" s="62">
        <f t="shared" si="9"/>
        <v>-22.222222222222214</v>
      </c>
      <c r="M37" s="63">
        <f t="shared" si="10"/>
        <v>0</v>
      </c>
      <c r="N37" s="62" t="str">
        <f t="shared" si="11"/>
        <v>0.0</v>
      </c>
      <c r="O37" s="63">
        <f t="shared" si="12"/>
        <v>7</v>
      </c>
      <c r="P37" s="64">
        <f t="shared" si="13"/>
        <v>-22.222222222222214</v>
      </c>
      <c r="S37" s="65" t="s">
        <v>142</v>
      </c>
      <c r="T37" s="65" t="s">
        <v>101</v>
      </c>
      <c r="U37" s="65" t="s">
        <v>125</v>
      </c>
      <c r="V37" s="67">
        <v>199</v>
      </c>
      <c r="W37" s="67">
        <v>130</v>
      </c>
      <c r="X37" s="67">
        <v>61</v>
      </c>
      <c r="Y37" s="67">
        <v>1</v>
      </c>
      <c r="Z37" s="67">
        <v>7</v>
      </c>
      <c r="AA37" s="67">
        <v>0</v>
      </c>
      <c r="AB37" s="67">
        <v>7</v>
      </c>
    </row>
    <row r="38" spans="2:28" ht="15.75" customHeight="1">
      <c r="B38" s="12" t="s">
        <v>42</v>
      </c>
      <c r="C38" s="61">
        <f t="shared" si="0"/>
        <v>935</v>
      </c>
      <c r="D38" s="62">
        <f t="shared" si="1"/>
        <v>-30.11958146487295</v>
      </c>
      <c r="E38" s="63">
        <f t="shared" si="2"/>
        <v>416</v>
      </c>
      <c r="F38" s="62">
        <f t="shared" si="3"/>
        <v>-29.010238907849825</v>
      </c>
      <c r="G38" s="63">
        <f t="shared" si="4"/>
        <v>410</v>
      </c>
      <c r="H38" s="62">
        <f t="shared" si="5"/>
        <v>-19.13214990138067</v>
      </c>
      <c r="I38" s="63">
        <f t="shared" si="6"/>
        <v>0</v>
      </c>
      <c r="J38" s="62" t="str">
        <f t="shared" si="7"/>
        <v>  -100.0</v>
      </c>
      <c r="K38" s="63">
        <f t="shared" si="8"/>
        <v>109</v>
      </c>
      <c r="L38" s="62">
        <f t="shared" si="9"/>
        <v>-54.95867768595041</v>
      </c>
      <c r="M38" s="63">
        <f t="shared" si="10"/>
        <v>36</v>
      </c>
      <c r="N38" s="62">
        <f t="shared" si="11"/>
        <v>-82.77511961722487</v>
      </c>
      <c r="O38" s="63">
        <f t="shared" si="12"/>
        <v>65</v>
      </c>
      <c r="P38" s="64">
        <f t="shared" si="13"/>
        <v>96.96969696969697</v>
      </c>
      <c r="S38" s="65" t="s">
        <v>142</v>
      </c>
      <c r="T38" s="65" t="s">
        <v>101</v>
      </c>
      <c r="U38" s="65" t="s">
        <v>126</v>
      </c>
      <c r="V38" s="67">
        <v>935</v>
      </c>
      <c r="W38" s="67">
        <v>416</v>
      </c>
      <c r="X38" s="67">
        <v>410</v>
      </c>
      <c r="Y38" s="67">
        <v>0</v>
      </c>
      <c r="Z38" s="67">
        <v>109</v>
      </c>
      <c r="AA38" s="67">
        <v>36</v>
      </c>
      <c r="AB38" s="67">
        <v>65</v>
      </c>
    </row>
    <row r="39" spans="2:28" ht="15.75" customHeight="1">
      <c r="B39" s="12" t="s">
        <v>43</v>
      </c>
      <c r="C39" s="61">
        <f t="shared" si="0"/>
        <v>1507</v>
      </c>
      <c r="D39" s="62">
        <f t="shared" si="1"/>
        <v>-20.72593371909521</v>
      </c>
      <c r="E39" s="63">
        <f t="shared" si="2"/>
        <v>432</v>
      </c>
      <c r="F39" s="62">
        <f t="shared" si="3"/>
        <v>-28.830313014827013</v>
      </c>
      <c r="G39" s="63">
        <f t="shared" si="4"/>
        <v>380</v>
      </c>
      <c r="H39" s="62">
        <f t="shared" si="5"/>
        <v>-33.45008756567425</v>
      </c>
      <c r="I39" s="63">
        <f t="shared" si="6"/>
        <v>1</v>
      </c>
      <c r="J39" s="62">
        <f t="shared" si="7"/>
        <v>-66.66666666666667</v>
      </c>
      <c r="K39" s="63">
        <f t="shared" si="8"/>
        <v>694</v>
      </c>
      <c r="L39" s="62">
        <f t="shared" si="9"/>
        <v>-3.6111111111111143</v>
      </c>
      <c r="M39" s="63">
        <f t="shared" si="10"/>
        <v>484</v>
      </c>
      <c r="N39" s="62">
        <f t="shared" si="11"/>
        <v>0.20703933747412862</v>
      </c>
      <c r="O39" s="63">
        <f t="shared" si="12"/>
        <v>210</v>
      </c>
      <c r="P39" s="64">
        <f t="shared" si="13"/>
        <v>-11.39240506329115</v>
      </c>
      <c r="S39" s="65" t="s">
        <v>142</v>
      </c>
      <c r="T39" s="65" t="s">
        <v>101</v>
      </c>
      <c r="U39" s="65" t="s">
        <v>127</v>
      </c>
      <c r="V39" s="67">
        <v>1507</v>
      </c>
      <c r="W39" s="67">
        <v>432</v>
      </c>
      <c r="X39" s="67">
        <v>380</v>
      </c>
      <c r="Y39" s="67">
        <v>1</v>
      </c>
      <c r="Z39" s="67">
        <v>694</v>
      </c>
      <c r="AA39" s="67">
        <v>484</v>
      </c>
      <c r="AB39" s="67">
        <v>210</v>
      </c>
    </row>
    <row r="40" spans="2:28" ht="15.75" customHeight="1">
      <c r="B40" s="12" t="s">
        <v>44</v>
      </c>
      <c r="C40" s="61">
        <f t="shared" si="0"/>
        <v>634</v>
      </c>
      <c r="D40" s="62">
        <f t="shared" si="1"/>
        <v>23.106796116504853</v>
      </c>
      <c r="E40" s="63">
        <f t="shared" si="2"/>
        <v>294</v>
      </c>
      <c r="F40" s="62">
        <f t="shared" si="3"/>
        <v>-11.711711711711715</v>
      </c>
      <c r="G40" s="63">
        <f t="shared" si="4"/>
        <v>282</v>
      </c>
      <c r="H40" s="62">
        <f t="shared" si="5"/>
        <v>122.0472440944882</v>
      </c>
      <c r="I40" s="63">
        <f t="shared" si="6"/>
        <v>30</v>
      </c>
      <c r="J40" s="62" t="str">
        <f t="shared" si="7"/>
        <v>     -   </v>
      </c>
      <c r="K40" s="63">
        <f t="shared" si="8"/>
        <v>28</v>
      </c>
      <c r="L40" s="62">
        <f t="shared" si="9"/>
        <v>-49.09090909090909</v>
      </c>
      <c r="M40" s="63">
        <f t="shared" si="10"/>
        <v>0</v>
      </c>
      <c r="N40" s="62" t="str">
        <f t="shared" si="11"/>
        <v>0.0</v>
      </c>
      <c r="O40" s="63">
        <f t="shared" si="12"/>
        <v>28</v>
      </c>
      <c r="P40" s="64">
        <f t="shared" si="13"/>
        <v>-49.09090909090909</v>
      </c>
      <c r="S40" s="65" t="s">
        <v>142</v>
      </c>
      <c r="T40" s="65" t="s">
        <v>101</v>
      </c>
      <c r="U40" s="65" t="s">
        <v>128</v>
      </c>
      <c r="V40" s="67">
        <v>634</v>
      </c>
      <c r="W40" s="67">
        <v>294</v>
      </c>
      <c r="X40" s="67">
        <v>282</v>
      </c>
      <c r="Y40" s="67">
        <v>30</v>
      </c>
      <c r="Z40" s="67">
        <v>28</v>
      </c>
      <c r="AA40" s="67">
        <v>0</v>
      </c>
      <c r="AB40" s="67">
        <v>28</v>
      </c>
    </row>
    <row r="41" spans="2:28" ht="15.75" customHeight="1">
      <c r="B41" s="12" t="s">
        <v>45</v>
      </c>
      <c r="C41" s="61">
        <f t="shared" si="0"/>
        <v>325</v>
      </c>
      <c r="D41" s="62">
        <f t="shared" si="1"/>
        <v>19.485294117647058</v>
      </c>
      <c r="E41" s="63">
        <f t="shared" si="2"/>
        <v>161</v>
      </c>
      <c r="F41" s="62">
        <f t="shared" si="3"/>
        <v>-11.538461538461547</v>
      </c>
      <c r="G41" s="63">
        <f t="shared" si="4"/>
        <v>156</v>
      </c>
      <c r="H41" s="62">
        <f t="shared" si="5"/>
        <v>126.08695652173913</v>
      </c>
      <c r="I41" s="63">
        <f t="shared" si="6"/>
        <v>0</v>
      </c>
      <c r="J41" s="62" t="str">
        <f t="shared" si="7"/>
        <v>  -100.0</v>
      </c>
      <c r="K41" s="63">
        <f t="shared" si="8"/>
        <v>8</v>
      </c>
      <c r="L41" s="62">
        <f t="shared" si="9"/>
        <v>14.285714285714278</v>
      </c>
      <c r="M41" s="63">
        <f t="shared" si="10"/>
        <v>0</v>
      </c>
      <c r="N41" s="62" t="str">
        <f t="shared" si="11"/>
        <v>0.0</v>
      </c>
      <c r="O41" s="63">
        <f t="shared" si="12"/>
        <v>8</v>
      </c>
      <c r="P41" s="64">
        <f t="shared" si="13"/>
        <v>14.285714285714278</v>
      </c>
      <c r="S41" s="65" t="s">
        <v>142</v>
      </c>
      <c r="T41" s="65" t="s">
        <v>101</v>
      </c>
      <c r="U41" s="65" t="s">
        <v>129</v>
      </c>
      <c r="V41" s="67">
        <v>325</v>
      </c>
      <c r="W41" s="67">
        <v>161</v>
      </c>
      <c r="X41" s="67">
        <v>156</v>
      </c>
      <c r="Y41" s="67">
        <v>0</v>
      </c>
      <c r="Z41" s="67">
        <v>8</v>
      </c>
      <c r="AA41" s="67">
        <v>0</v>
      </c>
      <c r="AB41" s="67">
        <v>8</v>
      </c>
    </row>
    <row r="42" spans="2:28" ht="15.75" customHeight="1">
      <c r="B42" s="12" t="s">
        <v>46</v>
      </c>
      <c r="C42" s="61">
        <f t="shared" si="0"/>
        <v>462</v>
      </c>
      <c r="D42" s="62">
        <f t="shared" si="1"/>
        <v>-10.810810810810807</v>
      </c>
      <c r="E42" s="63">
        <f t="shared" si="2"/>
        <v>290</v>
      </c>
      <c r="F42" s="62">
        <f t="shared" si="3"/>
        <v>-8.80503144654088</v>
      </c>
      <c r="G42" s="63">
        <f t="shared" si="4"/>
        <v>85</v>
      </c>
      <c r="H42" s="62">
        <f t="shared" si="5"/>
        <v>-14.141414141414145</v>
      </c>
      <c r="I42" s="63">
        <f t="shared" si="6"/>
        <v>1</v>
      </c>
      <c r="J42" s="62" t="str">
        <f t="shared" si="7"/>
        <v>     -   </v>
      </c>
      <c r="K42" s="63">
        <f t="shared" si="8"/>
        <v>86</v>
      </c>
      <c r="L42" s="62">
        <f t="shared" si="9"/>
        <v>-14.851485148514854</v>
      </c>
      <c r="M42" s="63">
        <f t="shared" si="10"/>
        <v>56</v>
      </c>
      <c r="N42" s="62">
        <f t="shared" si="11"/>
        <v>-24.324324324324323</v>
      </c>
      <c r="O42" s="63">
        <f t="shared" si="12"/>
        <v>30</v>
      </c>
      <c r="P42" s="64">
        <f t="shared" si="13"/>
        <v>11.111111111111114</v>
      </c>
      <c r="S42" s="65" t="s">
        <v>142</v>
      </c>
      <c r="T42" s="65" t="s">
        <v>101</v>
      </c>
      <c r="U42" s="65" t="s">
        <v>130</v>
      </c>
      <c r="V42" s="67">
        <v>462</v>
      </c>
      <c r="W42" s="67">
        <v>290</v>
      </c>
      <c r="X42" s="67">
        <v>85</v>
      </c>
      <c r="Y42" s="67">
        <v>1</v>
      </c>
      <c r="Z42" s="67">
        <v>86</v>
      </c>
      <c r="AA42" s="67">
        <v>56</v>
      </c>
      <c r="AB42" s="67">
        <v>30</v>
      </c>
    </row>
    <row r="43" spans="2:28" ht="15.75" customHeight="1">
      <c r="B43" s="12" t="s">
        <v>47</v>
      </c>
      <c r="C43" s="61">
        <f t="shared" si="0"/>
        <v>716</v>
      </c>
      <c r="D43" s="62">
        <f t="shared" si="1"/>
        <v>2.285714285714292</v>
      </c>
      <c r="E43" s="63">
        <f t="shared" si="2"/>
        <v>336</v>
      </c>
      <c r="F43" s="62">
        <f t="shared" si="3"/>
        <v>-14.285714285714292</v>
      </c>
      <c r="G43" s="63">
        <f t="shared" si="4"/>
        <v>335</v>
      </c>
      <c r="H43" s="62">
        <f t="shared" si="5"/>
        <v>37.29508196721312</v>
      </c>
      <c r="I43" s="63">
        <f t="shared" si="6"/>
        <v>0</v>
      </c>
      <c r="J43" s="62" t="str">
        <f t="shared" si="7"/>
        <v>0.0</v>
      </c>
      <c r="K43" s="63">
        <f t="shared" si="8"/>
        <v>45</v>
      </c>
      <c r="L43" s="62">
        <f t="shared" si="9"/>
        <v>-29.6875</v>
      </c>
      <c r="M43" s="63">
        <f t="shared" si="10"/>
        <v>0</v>
      </c>
      <c r="N43" s="62" t="str">
        <f t="shared" si="11"/>
        <v>0.0</v>
      </c>
      <c r="O43" s="63">
        <f t="shared" si="12"/>
        <v>45</v>
      </c>
      <c r="P43" s="64">
        <f t="shared" si="13"/>
        <v>-29.6875</v>
      </c>
      <c r="S43" s="65" t="s">
        <v>142</v>
      </c>
      <c r="T43" s="65" t="s">
        <v>101</v>
      </c>
      <c r="U43" s="65" t="s">
        <v>131</v>
      </c>
      <c r="V43" s="67">
        <v>716</v>
      </c>
      <c r="W43" s="67">
        <v>336</v>
      </c>
      <c r="X43" s="67">
        <v>335</v>
      </c>
      <c r="Y43" s="67">
        <v>0</v>
      </c>
      <c r="Z43" s="67">
        <v>45</v>
      </c>
      <c r="AA43" s="67">
        <v>0</v>
      </c>
      <c r="AB43" s="67">
        <v>45</v>
      </c>
    </row>
    <row r="44" spans="2:28" ht="15.75" customHeight="1">
      <c r="B44" s="12" t="s">
        <v>48</v>
      </c>
      <c r="C44" s="61">
        <f t="shared" si="0"/>
        <v>277</v>
      </c>
      <c r="D44" s="62">
        <f t="shared" si="1"/>
        <v>-26.71957671957672</v>
      </c>
      <c r="E44" s="63">
        <f t="shared" si="2"/>
        <v>132</v>
      </c>
      <c r="F44" s="62">
        <f t="shared" si="3"/>
        <v>-21.89349112426035</v>
      </c>
      <c r="G44" s="63">
        <f t="shared" si="4"/>
        <v>89</v>
      </c>
      <c r="H44" s="62">
        <f t="shared" si="5"/>
        <v>-20.535714285714292</v>
      </c>
      <c r="I44" s="63">
        <f t="shared" si="6"/>
        <v>1</v>
      </c>
      <c r="J44" s="62" t="str">
        <f t="shared" si="7"/>
        <v>     -   </v>
      </c>
      <c r="K44" s="63">
        <f t="shared" si="8"/>
        <v>55</v>
      </c>
      <c r="L44" s="62">
        <f t="shared" si="9"/>
        <v>-43.29896907216495</v>
      </c>
      <c r="M44" s="63">
        <f t="shared" si="10"/>
        <v>39</v>
      </c>
      <c r="N44" s="62">
        <f t="shared" si="11"/>
        <v>-44.285714285714285</v>
      </c>
      <c r="O44" s="63">
        <f t="shared" si="12"/>
        <v>16</v>
      </c>
      <c r="P44" s="64">
        <f t="shared" si="13"/>
        <v>-40.74074074074075</v>
      </c>
      <c r="S44" s="65" t="s">
        <v>142</v>
      </c>
      <c r="T44" s="65" t="s">
        <v>101</v>
      </c>
      <c r="U44" s="65" t="s">
        <v>132</v>
      </c>
      <c r="V44" s="67">
        <v>277</v>
      </c>
      <c r="W44" s="67">
        <v>132</v>
      </c>
      <c r="X44" s="67">
        <v>89</v>
      </c>
      <c r="Y44" s="67">
        <v>1</v>
      </c>
      <c r="Z44" s="67">
        <v>55</v>
      </c>
      <c r="AA44" s="67">
        <v>39</v>
      </c>
      <c r="AB44" s="67">
        <v>16</v>
      </c>
    </row>
    <row r="45" spans="2:28" ht="15.75" customHeight="1">
      <c r="B45" s="12" t="s">
        <v>49</v>
      </c>
      <c r="C45" s="61">
        <f t="shared" si="0"/>
        <v>2981</v>
      </c>
      <c r="D45" s="62">
        <f t="shared" si="1"/>
        <v>-9.198903441973812</v>
      </c>
      <c r="E45" s="63">
        <f t="shared" si="2"/>
        <v>813</v>
      </c>
      <c r="F45" s="62">
        <f t="shared" si="3"/>
        <v>-14.869109947643977</v>
      </c>
      <c r="G45" s="63">
        <f t="shared" si="4"/>
        <v>1535</v>
      </c>
      <c r="H45" s="62">
        <f t="shared" si="5"/>
        <v>15.587349397590373</v>
      </c>
      <c r="I45" s="63">
        <f t="shared" si="6"/>
        <v>6</v>
      </c>
      <c r="J45" s="62">
        <f t="shared" si="7"/>
        <v>-91.30434782608695</v>
      </c>
      <c r="K45" s="63">
        <f t="shared" si="8"/>
        <v>627</v>
      </c>
      <c r="L45" s="62">
        <f t="shared" si="9"/>
        <v>-32.653061224489804</v>
      </c>
      <c r="M45" s="63">
        <f t="shared" si="10"/>
        <v>328</v>
      </c>
      <c r="N45" s="62">
        <f t="shared" si="11"/>
        <v>-47.60383386581469</v>
      </c>
      <c r="O45" s="63">
        <f t="shared" si="12"/>
        <v>299</v>
      </c>
      <c r="P45" s="64">
        <f t="shared" si="13"/>
        <v>3.460207612456756</v>
      </c>
      <c r="S45" s="65" t="s">
        <v>142</v>
      </c>
      <c r="T45" s="65" t="s">
        <v>101</v>
      </c>
      <c r="U45" s="65" t="s">
        <v>133</v>
      </c>
      <c r="V45" s="67">
        <v>2981</v>
      </c>
      <c r="W45" s="67">
        <v>813</v>
      </c>
      <c r="X45" s="67">
        <v>1535</v>
      </c>
      <c r="Y45" s="67">
        <v>6</v>
      </c>
      <c r="Z45" s="67">
        <v>627</v>
      </c>
      <c r="AA45" s="67">
        <v>328</v>
      </c>
      <c r="AB45" s="67">
        <v>299</v>
      </c>
    </row>
    <row r="46" spans="2:28" ht="15.75" customHeight="1">
      <c r="B46" s="12" t="s">
        <v>50</v>
      </c>
      <c r="C46" s="61">
        <f t="shared" si="0"/>
        <v>319</v>
      </c>
      <c r="D46" s="62">
        <f t="shared" si="1"/>
        <v>-26.834862385321102</v>
      </c>
      <c r="E46" s="63">
        <f t="shared" si="2"/>
        <v>151</v>
      </c>
      <c r="F46" s="62">
        <f t="shared" si="3"/>
        <v>-36.016949152542374</v>
      </c>
      <c r="G46" s="63">
        <f t="shared" si="4"/>
        <v>144</v>
      </c>
      <c r="H46" s="62">
        <f t="shared" si="5"/>
        <v>48.45360824742269</v>
      </c>
      <c r="I46" s="63">
        <f t="shared" si="6"/>
        <v>2</v>
      </c>
      <c r="J46" s="62" t="str">
        <f t="shared" si="7"/>
        <v>     -   </v>
      </c>
      <c r="K46" s="63">
        <f t="shared" si="8"/>
        <v>22</v>
      </c>
      <c r="L46" s="62">
        <f t="shared" si="9"/>
        <v>-78.64077669902913</v>
      </c>
      <c r="M46" s="63">
        <f t="shared" si="10"/>
        <v>0</v>
      </c>
      <c r="N46" s="62" t="str">
        <f t="shared" si="11"/>
        <v>  -100.0</v>
      </c>
      <c r="O46" s="63">
        <f t="shared" si="12"/>
        <v>22</v>
      </c>
      <c r="P46" s="64">
        <f t="shared" si="13"/>
        <v>-42.10526315789473</v>
      </c>
      <c r="S46" s="65" t="s">
        <v>142</v>
      </c>
      <c r="T46" s="65" t="s">
        <v>101</v>
      </c>
      <c r="U46" s="65" t="s">
        <v>134</v>
      </c>
      <c r="V46" s="67">
        <v>319</v>
      </c>
      <c r="W46" s="67">
        <v>151</v>
      </c>
      <c r="X46" s="67">
        <v>144</v>
      </c>
      <c r="Y46" s="67">
        <v>2</v>
      </c>
      <c r="Z46" s="67">
        <v>22</v>
      </c>
      <c r="AA46" s="67">
        <v>0</v>
      </c>
      <c r="AB46" s="67">
        <v>22</v>
      </c>
    </row>
    <row r="47" spans="2:28" ht="15.75" customHeight="1">
      <c r="B47" s="12" t="s">
        <v>51</v>
      </c>
      <c r="C47" s="61">
        <f t="shared" si="0"/>
        <v>544</v>
      </c>
      <c r="D47" s="62">
        <f t="shared" si="1"/>
        <v>-6.206896551724142</v>
      </c>
      <c r="E47" s="63">
        <f t="shared" si="2"/>
        <v>234</v>
      </c>
      <c r="F47" s="62">
        <f t="shared" si="3"/>
        <v>-7.509881422924906</v>
      </c>
      <c r="G47" s="63">
        <f t="shared" si="4"/>
        <v>208</v>
      </c>
      <c r="H47" s="62">
        <f t="shared" si="5"/>
        <v>-13.333333333333329</v>
      </c>
      <c r="I47" s="63">
        <f t="shared" si="6"/>
        <v>1</v>
      </c>
      <c r="J47" s="62">
        <f t="shared" si="7"/>
        <v>-80</v>
      </c>
      <c r="K47" s="63">
        <f t="shared" si="8"/>
        <v>101</v>
      </c>
      <c r="L47" s="62">
        <f t="shared" si="9"/>
        <v>23.170731707317074</v>
      </c>
      <c r="M47" s="63">
        <f t="shared" si="10"/>
        <v>65</v>
      </c>
      <c r="N47" s="62">
        <f t="shared" si="11"/>
        <v>10.169491525423723</v>
      </c>
      <c r="O47" s="63">
        <f t="shared" si="12"/>
        <v>36</v>
      </c>
      <c r="P47" s="64">
        <f t="shared" si="13"/>
        <v>56.52173913043478</v>
      </c>
      <c r="S47" s="65" t="s">
        <v>142</v>
      </c>
      <c r="T47" s="65" t="s">
        <v>101</v>
      </c>
      <c r="U47" s="65" t="s">
        <v>135</v>
      </c>
      <c r="V47" s="67">
        <v>544</v>
      </c>
      <c r="W47" s="67">
        <v>234</v>
      </c>
      <c r="X47" s="67">
        <v>208</v>
      </c>
      <c r="Y47" s="67">
        <v>1</v>
      </c>
      <c r="Z47" s="67">
        <v>101</v>
      </c>
      <c r="AA47" s="67">
        <v>65</v>
      </c>
      <c r="AB47" s="67">
        <v>36</v>
      </c>
    </row>
    <row r="48" spans="2:28" ht="15.75" customHeight="1">
      <c r="B48" s="12" t="s">
        <v>52</v>
      </c>
      <c r="C48" s="61">
        <f t="shared" si="0"/>
        <v>855</v>
      </c>
      <c r="D48" s="62">
        <f t="shared" si="1"/>
        <v>-32.19666931007137</v>
      </c>
      <c r="E48" s="63">
        <f t="shared" si="2"/>
        <v>366</v>
      </c>
      <c r="F48" s="62">
        <f t="shared" si="3"/>
        <v>-31.332082551594738</v>
      </c>
      <c r="G48" s="63">
        <f t="shared" si="4"/>
        <v>389</v>
      </c>
      <c r="H48" s="62">
        <f t="shared" si="5"/>
        <v>-37.459807073954984</v>
      </c>
      <c r="I48" s="63">
        <f t="shared" si="6"/>
        <v>5</v>
      </c>
      <c r="J48" s="62" t="str">
        <f t="shared" si="7"/>
        <v>     -   </v>
      </c>
      <c r="K48" s="63">
        <f t="shared" si="8"/>
        <v>95</v>
      </c>
      <c r="L48" s="62">
        <f t="shared" si="9"/>
        <v>-10.377358490566039</v>
      </c>
      <c r="M48" s="63">
        <f t="shared" si="10"/>
        <v>0</v>
      </c>
      <c r="N48" s="62" t="str">
        <f t="shared" si="11"/>
        <v>0.0</v>
      </c>
      <c r="O48" s="63">
        <f t="shared" si="12"/>
        <v>95</v>
      </c>
      <c r="P48" s="64">
        <f t="shared" si="13"/>
        <v>-7.7669902912621325</v>
      </c>
      <c r="S48" s="65" t="s">
        <v>142</v>
      </c>
      <c r="T48" s="65" t="s">
        <v>101</v>
      </c>
      <c r="U48" s="65" t="s">
        <v>136</v>
      </c>
      <c r="V48" s="67">
        <v>855</v>
      </c>
      <c r="W48" s="67">
        <v>366</v>
      </c>
      <c r="X48" s="67">
        <v>389</v>
      </c>
      <c r="Y48" s="67">
        <v>5</v>
      </c>
      <c r="Z48" s="67">
        <v>95</v>
      </c>
      <c r="AA48" s="67">
        <v>0</v>
      </c>
      <c r="AB48" s="67">
        <v>95</v>
      </c>
    </row>
    <row r="49" spans="2:28" ht="15.75" customHeight="1">
      <c r="B49" s="12" t="s">
        <v>53</v>
      </c>
      <c r="C49" s="61">
        <f t="shared" si="0"/>
        <v>368</v>
      </c>
      <c r="D49" s="62">
        <f t="shared" si="1"/>
        <v>-47.35336194563662</v>
      </c>
      <c r="E49" s="63">
        <f t="shared" si="2"/>
        <v>201</v>
      </c>
      <c r="F49" s="62">
        <f t="shared" si="3"/>
        <v>-34.52768729641694</v>
      </c>
      <c r="G49" s="63">
        <f t="shared" si="4"/>
        <v>84</v>
      </c>
      <c r="H49" s="62">
        <f t="shared" si="5"/>
        <v>-71.03448275862068</v>
      </c>
      <c r="I49" s="63">
        <f t="shared" si="6"/>
        <v>3</v>
      </c>
      <c r="J49" s="62" t="str">
        <f t="shared" si="7"/>
        <v>     -   </v>
      </c>
      <c r="K49" s="63">
        <f t="shared" si="8"/>
        <v>80</v>
      </c>
      <c r="L49" s="62">
        <f t="shared" si="9"/>
        <v>-21.568627450980387</v>
      </c>
      <c r="M49" s="63">
        <f t="shared" si="10"/>
        <v>50</v>
      </c>
      <c r="N49" s="62">
        <f t="shared" si="11"/>
        <v>8.695652173913032</v>
      </c>
      <c r="O49" s="63">
        <f t="shared" si="12"/>
        <v>30</v>
      </c>
      <c r="P49" s="64">
        <f t="shared" si="13"/>
        <v>-44.44444444444444</v>
      </c>
      <c r="S49" s="65" t="s">
        <v>142</v>
      </c>
      <c r="T49" s="65" t="s">
        <v>101</v>
      </c>
      <c r="U49" s="65" t="s">
        <v>137</v>
      </c>
      <c r="V49" s="67">
        <v>368</v>
      </c>
      <c r="W49" s="67">
        <v>201</v>
      </c>
      <c r="X49" s="67">
        <v>84</v>
      </c>
      <c r="Y49" s="67">
        <v>3</v>
      </c>
      <c r="Z49" s="67">
        <v>80</v>
      </c>
      <c r="AA49" s="67">
        <v>50</v>
      </c>
      <c r="AB49" s="67">
        <v>30</v>
      </c>
    </row>
    <row r="50" spans="2:28" ht="15.75" customHeight="1">
      <c r="B50" s="12" t="s">
        <v>54</v>
      </c>
      <c r="C50" s="61">
        <f t="shared" si="0"/>
        <v>619</v>
      </c>
      <c r="D50" s="62">
        <f t="shared" si="1"/>
        <v>-12.198581560283685</v>
      </c>
      <c r="E50" s="63">
        <f t="shared" si="2"/>
        <v>258</v>
      </c>
      <c r="F50" s="62">
        <f t="shared" si="3"/>
        <v>-25.648414985590776</v>
      </c>
      <c r="G50" s="63">
        <f t="shared" si="4"/>
        <v>242</v>
      </c>
      <c r="H50" s="62">
        <f t="shared" si="5"/>
        <v>-22.683706070287542</v>
      </c>
      <c r="I50" s="63">
        <f t="shared" si="6"/>
        <v>3</v>
      </c>
      <c r="J50" s="62">
        <f t="shared" si="7"/>
        <v>-70</v>
      </c>
      <c r="K50" s="63">
        <f t="shared" si="8"/>
        <v>116</v>
      </c>
      <c r="L50" s="62">
        <f t="shared" si="9"/>
        <v>231.42857142857144</v>
      </c>
      <c r="M50" s="63">
        <f t="shared" si="10"/>
        <v>59</v>
      </c>
      <c r="N50" s="62" t="str">
        <f t="shared" si="11"/>
        <v>     -   </v>
      </c>
      <c r="O50" s="63">
        <f t="shared" si="12"/>
        <v>57</v>
      </c>
      <c r="P50" s="64">
        <f t="shared" si="13"/>
        <v>62.85714285714286</v>
      </c>
      <c r="S50" s="65" t="s">
        <v>142</v>
      </c>
      <c r="T50" s="65" t="s">
        <v>101</v>
      </c>
      <c r="U50" s="65" t="s">
        <v>138</v>
      </c>
      <c r="V50" s="67">
        <v>619</v>
      </c>
      <c r="W50" s="67">
        <v>258</v>
      </c>
      <c r="X50" s="67">
        <v>242</v>
      </c>
      <c r="Y50" s="67">
        <v>3</v>
      </c>
      <c r="Z50" s="67">
        <v>116</v>
      </c>
      <c r="AA50" s="67">
        <v>59</v>
      </c>
      <c r="AB50" s="67">
        <v>57</v>
      </c>
    </row>
    <row r="51" spans="2:28" ht="15.75" customHeight="1">
      <c r="B51" s="12" t="s">
        <v>55</v>
      </c>
      <c r="C51" s="61">
        <f t="shared" si="0"/>
        <v>965</v>
      </c>
      <c r="D51" s="62">
        <f t="shared" si="1"/>
        <v>-2.8197381671702004</v>
      </c>
      <c r="E51" s="63">
        <f t="shared" si="2"/>
        <v>409</v>
      </c>
      <c r="F51" s="62">
        <f t="shared" si="3"/>
        <v>-25.771324863883848</v>
      </c>
      <c r="G51" s="63">
        <f t="shared" si="4"/>
        <v>482</v>
      </c>
      <c r="H51" s="62">
        <f t="shared" si="5"/>
        <v>57.00325732899023</v>
      </c>
      <c r="I51" s="63">
        <f t="shared" si="6"/>
        <v>0</v>
      </c>
      <c r="J51" s="62" t="str">
        <f t="shared" si="7"/>
        <v>  -100.0</v>
      </c>
      <c r="K51" s="63">
        <f t="shared" si="8"/>
        <v>74</v>
      </c>
      <c r="L51" s="62">
        <f t="shared" si="9"/>
        <v>-38.84297520661158</v>
      </c>
      <c r="M51" s="63">
        <f t="shared" si="10"/>
        <v>0</v>
      </c>
      <c r="N51" s="62" t="str">
        <f t="shared" si="11"/>
        <v>  -100.0</v>
      </c>
      <c r="O51" s="63">
        <f t="shared" si="12"/>
        <v>66</v>
      </c>
      <c r="P51" s="64">
        <f t="shared" si="13"/>
        <v>53.48837209302326</v>
      </c>
      <c r="S51" s="65" t="s">
        <v>142</v>
      </c>
      <c r="T51" s="65" t="s">
        <v>101</v>
      </c>
      <c r="U51" s="65" t="s">
        <v>139</v>
      </c>
      <c r="V51" s="67">
        <v>965</v>
      </c>
      <c r="W51" s="67">
        <v>409</v>
      </c>
      <c r="X51" s="67">
        <v>482</v>
      </c>
      <c r="Y51" s="67">
        <v>0</v>
      </c>
      <c r="Z51" s="67">
        <v>74</v>
      </c>
      <c r="AA51" s="67">
        <v>0</v>
      </c>
      <c r="AB51" s="67">
        <v>66</v>
      </c>
    </row>
    <row r="52" spans="2:28" ht="15.75" customHeight="1" thickBot="1">
      <c r="B52" s="12" t="s">
        <v>56</v>
      </c>
      <c r="C52" s="68">
        <f t="shared" si="0"/>
        <v>1482</v>
      </c>
      <c r="D52" s="69">
        <f t="shared" si="1"/>
        <v>-5.303514376996816</v>
      </c>
      <c r="E52" s="70">
        <f t="shared" si="2"/>
        <v>221</v>
      </c>
      <c r="F52" s="69">
        <f t="shared" si="3"/>
        <v>-35.19061583577712</v>
      </c>
      <c r="G52" s="70">
        <f t="shared" si="4"/>
        <v>1054</v>
      </c>
      <c r="H52" s="69">
        <f t="shared" si="5"/>
        <v>6.357214934409683</v>
      </c>
      <c r="I52" s="70">
        <f t="shared" si="6"/>
        <v>0</v>
      </c>
      <c r="J52" s="69" t="str">
        <f t="shared" si="7"/>
        <v>  -100.0</v>
      </c>
      <c r="K52" s="70">
        <f t="shared" si="8"/>
        <v>207</v>
      </c>
      <c r="L52" s="69">
        <f t="shared" si="9"/>
        <v>-10</v>
      </c>
      <c r="M52" s="70">
        <f t="shared" si="10"/>
        <v>178</v>
      </c>
      <c r="N52" s="69">
        <f t="shared" si="11"/>
        <v>-13.170731707317074</v>
      </c>
      <c r="O52" s="70">
        <f t="shared" si="12"/>
        <v>24</v>
      </c>
      <c r="P52" s="71">
        <f t="shared" si="13"/>
        <v>4.347826086956516</v>
      </c>
      <c r="S52" s="65" t="s">
        <v>142</v>
      </c>
      <c r="T52" s="65" t="s">
        <v>101</v>
      </c>
      <c r="U52" s="65" t="s">
        <v>140</v>
      </c>
      <c r="V52" s="67">
        <v>1482</v>
      </c>
      <c r="W52" s="67">
        <v>221</v>
      </c>
      <c r="X52" s="67">
        <v>1054</v>
      </c>
      <c r="Y52" s="67">
        <v>0</v>
      </c>
      <c r="Z52" s="67">
        <v>207</v>
      </c>
      <c r="AA52" s="67">
        <v>178</v>
      </c>
      <c r="AB52" s="67">
        <v>24</v>
      </c>
    </row>
    <row r="53" spans="2:28" ht="15.75" customHeight="1" thickBot="1" thickTop="1">
      <c r="B53" s="13" t="s">
        <v>57</v>
      </c>
      <c r="C53" s="72">
        <f>SUM($V6:$V52)</f>
        <v>73771</v>
      </c>
      <c r="D53" s="73">
        <f>SUM(V6:V52)/SUM(V53:V99)*100-100</f>
        <v>-12.534531614953224</v>
      </c>
      <c r="E53" s="74">
        <f>SUM($W6:$W52)</f>
        <v>24250</v>
      </c>
      <c r="F53" s="73">
        <f>SUM($W6:$W52)/SUM($W53:$W99)*100-100</f>
        <v>-22.719015902355082</v>
      </c>
      <c r="G53" s="74">
        <f>SUM($X6:$X52)</f>
        <v>28435</v>
      </c>
      <c r="H53" s="73">
        <f>SUM($X6:X52)/SUM($X53:$X99)*100-100</f>
        <v>-3.766752402869912</v>
      </c>
      <c r="I53" s="74">
        <f>SUM($Y6:$Y52)</f>
        <v>417</v>
      </c>
      <c r="J53" s="73">
        <f>SUM($Y6:$Y52)/SUM($Y53:$Y99)*100-100</f>
        <v>11.497326203208559</v>
      </c>
      <c r="K53" s="74">
        <f>SUM($Z6:$Z52)</f>
        <v>20669</v>
      </c>
      <c r="L53" s="73">
        <f>SUM($Z6:$Z52)/SUM($Z53:$Z99)*100-100</f>
        <v>-10.298585192257619</v>
      </c>
      <c r="M53" s="74">
        <f>SUM($AA6:$AA52)</f>
        <v>10188</v>
      </c>
      <c r="N53" s="73">
        <f>SUM($AA6:$AA52)/SUM($AA53:$AA99)*100-100</f>
        <v>-6.780126269558053</v>
      </c>
      <c r="O53" s="74">
        <f>SUM($AB6:$AB52)</f>
        <v>10299</v>
      </c>
      <c r="P53" s="75">
        <f>SUM($AB6:$AB52)/SUM($AB53:$AB99)*100-100</f>
        <v>-14.053242092965036</v>
      </c>
      <c r="R53" s="1" t="s">
        <v>141</v>
      </c>
      <c r="S53" s="65" t="s">
        <v>143</v>
      </c>
      <c r="T53" s="65" t="s">
        <v>101</v>
      </c>
      <c r="U53" s="65" t="s">
        <v>95</v>
      </c>
      <c r="V53" s="67">
        <v>3486</v>
      </c>
      <c r="W53" s="67">
        <v>1332</v>
      </c>
      <c r="X53" s="67">
        <v>1800</v>
      </c>
      <c r="Y53" s="67">
        <v>22</v>
      </c>
      <c r="Z53" s="67">
        <v>332</v>
      </c>
      <c r="AA53" s="67">
        <v>164</v>
      </c>
      <c r="AB53" s="67">
        <v>158</v>
      </c>
    </row>
    <row r="54" spans="2:28" ht="15.75" customHeight="1">
      <c r="B54" s="14" t="s">
        <v>10</v>
      </c>
      <c r="C54" s="63">
        <f>$V6</f>
        <v>2822</v>
      </c>
      <c r="D54" s="62">
        <f>$V6/$V53*100-100</f>
        <v>-19.04761904761905</v>
      </c>
      <c r="E54" s="63">
        <f>$W6</f>
        <v>1138</v>
      </c>
      <c r="F54" s="62">
        <f>$W6/$W53*100-100</f>
        <v>-14.564564564564563</v>
      </c>
      <c r="G54" s="63">
        <f>$X6</f>
        <v>1364</v>
      </c>
      <c r="H54" s="62">
        <f>$X6/$X53*100-100</f>
        <v>-24.22222222222223</v>
      </c>
      <c r="I54" s="63">
        <f>$Y6</f>
        <v>30</v>
      </c>
      <c r="J54" s="62">
        <f>$Y6/$Y53*100-100</f>
        <v>36.363636363636346</v>
      </c>
      <c r="K54" s="63">
        <f>$Z6</f>
        <v>290</v>
      </c>
      <c r="L54" s="62">
        <f>$Z6/$Z53*100-100</f>
        <v>-12.650602409638552</v>
      </c>
      <c r="M54" s="63">
        <f>$AA6</f>
        <v>154</v>
      </c>
      <c r="N54" s="62">
        <f>$AA6/$AA53*100-100</f>
        <v>-6.097560975609767</v>
      </c>
      <c r="O54" s="63">
        <f>$AB6</f>
        <v>134</v>
      </c>
      <c r="P54" s="64">
        <f>$AB6/$AB53*100-100</f>
        <v>-15.189873417721529</v>
      </c>
      <c r="S54" s="65" t="s">
        <v>143</v>
      </c>
      <c r="T54" s="65" t="s">
        <v>101</v>
      </c>
      <c r="U54" s="65" t="s">
        <v>96</v>
      </c>
      <c r="V54" s="67">
        <v>612</v>
      </c>
      <c r="W54" s="67">
        <v>440</v>
      </c>
      <c r="X54" s="67">
        <v>160</v>
      </c>
      <c r="Y54" s="67">
        <v>2</v>
      </c>
      <c r="Z54" s="67">
        <v>10</v>
      </c>
      <c r="AA54" s="67">
        <v>0</v>
      </c>
      <c r="AB54" s="67">
        <v>10</v>
      </c>
    </row>
    <row r="55" spans="2:28" ht="15.75" customHeight="1">
      <c r="B55" s="14" t="s">
        <v>58</v>
      </c>
      <c r="C55" s="63">
        <f>SUM($V7:$V12)</f>
        <v>5056</v>
      </c>
      <c r="D55" s="62">
        <f>SUM($V7:V12)/SUM($V54:$V59)*100-100</f>
        <v>-6.231454005934722</v>
      </c>
      <c r="E55" s="63">
        <f>SUM($W7:$W12)</f>
        <v>2471</v>
      </c>
      <c r="F55" s="62">
        <f>SUM($W7:W12)/SUM($W54:$W59)*100-100</f>
        <v>-20.54662379421221</v>
      </c>
      <c r="G55" s="63">
        <f>SUM($X7:$X12)</f>
        <v>2012</v>
      </c>
      <c r="H55" s="62">
        <f>SUM($X7:X12)/SUM($X54:$X59)*100-100</f>
        <v>22.01334141904185</v>
      </c>
      <c r="I55" s="63">
        <f>SUM($Y7:$Y12)</f>
        <v>13</v>
      </c>
      <c r="J55" s="62">
        <f>SUM($Y7:Y12)/SUM($Y54:$Y59)*100-100</f>
        <v>-7.142857142857139</v>
      </c>
      <c r="K55" s="63">
        <f>SUM($Z7:$Z12)</f>
        <v>560</v>
      </c>
      <c r="L55" s="62">
        <f>SUM($Z7:Z12)/SUM($Z54:$Z59)*100-100</f>
        <v>-9.531502423263333</v>
      </c>
      <c r="M55" s="63">
        <f>SUM($AA7:$AA12)</f>
        <v>106</v>
      </c>
      <c r="N55" s="62">
        <f>SUM($AA7:AA12)/SUM($AA54:$AA59)*100-100</f>
        <v>-41.4364640883978</v>
      </c>
      <c r="O55" s="63">
        <f>SUM($AB7:$AB12)</f>
        <v>454</v>
      </c>
      <c r="P55" s="64">
        <f>SUM($AB7:AB12)/SUM($AB54:$AB59)*100-100</f>
        <v>3.6529680365296855</v>
      </c>
      <c r="S55" s="65" t="s">
        <v>143</v>
      </c>
      <c r="T55" s="65" t="s">
        <v>101</v>
      </c>
      <c r="U55" s="65" t="s">
        <v>94</v>
      </c>
      <c r="V55" s="67">
        <v>968</v>
      </c>
      <c r="W55" s="67">
        <v>449</v>
      </c>
      <c r="X55" s="67">
        <v>498</v>
      </c>
      <c r="Y55" s="67">
        <v>1</v>
      </c>
      <c r="Z55" s="67">
        <v>20</v>
      </c>
      <c r="AA55" s="67">
        <v>0</v>
      </c>
      <c r="AB55" s="67">
        <v>20</v>
      </c>
    </row>
    <row r="56" spans="2:28" ht="15.75" customHeight="1">
      <c r="B56" s="14" t="s">
        <v>59</v>
      </c>
      <c r="C56" s="63">
        <f>SUM($V13:$V19)+SUM($V24:$V25)</f>
        <v>29691</v>
      </c>
      <c r="D56" s="62">
        <f>(SUM($V13:$V19)+SUM($V24:$V25))/(SUM($V60:$V66)+SUM($V71:$V72))*100-100</f>
        <v>-15.636187986588624</v>
      </c>
      <c r="E56" s="63">
        <f>SUM($W13:$W19)+SUM($W24:$W25)</f>
        <v>7946</v>
      </c>
      <c r="F56" s="62">
        <f>(SUM($W13:$W19)+SUM($W24:$W25))/(SUM($W60:$W66)+SUM($W71:$W72))*100-100</f>
        <v>-23.38250891910134</v>
      </c>
      <c r="G56" s="63">
        <f>SUM($X13:$X19)+SUM($X24:$X25)</f>
        <v>10918</v>
      </c>
      <c r="H56" s="62">
        <f>(SUM($X13:$X19)+SUM($X24:$X25))/(SUM($X60:$X66)+SUM($X71:$X72))*100-100</f>
        <v>-9.805865344898805</v>
      </c>
      <c r="I56" s="63">
        <f>SUM($Y13:$Y19)+SUM($Y24:$Y25)</f>
        <v>213</v>
      </c>
      <c r="J56" s="62">
        <f>(SUM($Y13:$Y19)+SUM($Y24:$Y25))/(SUM($Y60:$Y66)+SUM($Y71:$Y72))*100-100</f>
        <v>115.15151515151513</v>
      </c>
      <c r="K56" s="63">
        <f>SUM($Z13:$Z19)+SUM($Z24:$Z25)</f>
        <v>10614</v>
      </c>
      <c r="L56" s="62">
        <f>(SUM($Z13:$Z19)+SUM($Z24:$Z25))/(SUM($Z60:$Z66)+SUM($Z71:$Z72))*100-100</f>
        <v>-15.888739202789452</v>
      </c>
      <c r="M56" s="63">
        <f>SUM($AA13:$AA19)+SUM($AA24:$AA25)</f>
        <v>5072</v>
      </c>
      <c r="N56" s="62">
        <f>(SUM($AA13:$AA19)+SUM($AA24:$AA25))/(SUM($AA60:$AA66)+SUM($AA71:$AA72))*100-100</f>
        <v>-18.206740848250277</v>
      </c>
      <c r="O56" s="63">
        <f>SUM($AB13:$AB19)+SUM($AB24:$AB25)</f>
        <v>5400</v>
      </c>
      <c r="P56" s="64">
        <f>(SUM($AB13:$AB19)+SUM($AB24:$AB25))/(SUM($AB60:$AB66)+SUM($AB71:$AB72))*100-100</f>
        <v>-14.82649842271293</v>
      </c>
      <c r="S56" s="65" t="s">
        <v>143</v>
      </c>
      <c r="T56" s="65" t="s">
        <v>101</v>
      </c>
      <c r="U56" s="65" t="s">
        <v>97</v>
      </c>
      <c r="V56" s="67">
        <v>1678</v>
      </c>
      <c r="W56" s="67">
        <v>871</v>
      </c>
      <c r="X56" s="67">
        <v>533</v>
      </c>
      <c r="Y56" s="67">
        <v>5</v>
      </c>
      <c r="Z56" s="67">
        <v>269</v>
      </c>
      <c r="AA56" s="67">
        <v>0</v>
      </c>
      <c r="AB56" s="67">
        <v>269</v>
      </c>
    </row>
    <row r="57" spans="2:28" ht="15.75" customHeight="1">
      <c r="B57" s="14" t="s">
        <v>60</v>
      </c>
      <c r="C57" s="63">
        <f>SUM($V20:$V23)</f>
        <v>2122</v>
      </c>
      <c r="D57" s="62">
        <f>SUM(V20:$V23)/SUM($V67:$V70)*100-100</f>
        <v>-23.171614771904416</v>
      </c>
      <c r="E57" s="63">
        <f>SUM($W20:$W23)</f>
        <v>1385</v>
      </c>
      <c r="F57" s="62">
        <f>SUM($W20:W23)/SUM($W67:$W70)*100-100</f>
        <v>-25.8168184252812</v>
      </c>
      <c r="G57" s="63">
        <f>SUM($X20:$X23)</f>
        <v>595</v>
      </c>
      <c r="H57" s="62">
        <f>SUM($X20:X23)/SUM($X67:$X70)*100-100</f>
        <v>-18.381344307270226</v>
      </c>
      <c r="I57" s="63">
        <f>SUM($Y20:$Y23)</f>
        <v>9</v>
      </c>
      <c r="J57" s="62">
        <f>SUM($Y20:Y23)/SUM($Y67:$Y70)*100-100</f>
        <v>125</v>
      </c>
      <c r="K57" s="63">
        <f>SUM($Z20:$Z23)</f>
        <v>133</v>
      </c>
      <c r="L57" s="62">
        <f>SUM($Z20:Z23)/SUM($Z67:$Z70)*100-100</f>
        <v>-17.90123456790124</v>
      </c>
      <c r="M57" s="63">
        <f>SUM($AA20:$AA23)</f>
        <v>0</v>
      </c>
      <c r="N57" s="62" t="e">
        <f>SUM($AA20:AA23)/SUM($AA67:$AA70)*100-100</f>
        <v>#DIV/0!</v>
      </c>
      <c r="O57" s="63">
        <f>SUM($AB20:$AB23)</f>
        <v>133</v>
      </c>
      <c r="P57" s="64">
        <f>SUM($AB20:AB23)/SUM($AB67:$AB70)*100-100</f>
        <v>-17.90123456790124</v>
      </c>
      <c r="S57" s="65" t="s">
        <v>143</v>
      </c>
      <c r="T57" s="65" t="s">
        <v>101</v>
      </c>
      <c r="U57" s="65" t="s">
        <v>98</v>
      </c>
      <c r="V57" s="67">
        <v>404</v>
      </c>
      <c r="W57" s="67">
        <v>319</v>
      </c>
      <c r="X57" s="67">
        <v>55</v>
      </c>
      <c r="Y57" s="67">
        <v>2</v>
      </c>
      <c r="Z57" s="67">
        <v>28</v>
      </c>
      <c r="AA57" s="67">
        <v>0</v>
      </c>
      <c r="AB57" s="67">
        <v>28</v>
      </c>
    </row>
    <row r="58" spans="2:28" ht="15.75" customHeight="1">
      <c r="B58" s="14" t="s">
        <v>61</v>
      </c>
      <c r="C58" s="63">
        <f>SUM($V26:$V29)</f>
        <v>7867</v>
      </c>
      <c r="D58" s="62">
        <f>SUM($V26:$V29)/SUM($V73:$V76)*100-100</f>
        <v>-24.012363566116107</v>
      </c>
      <c r="E58" s="63">
        <f>SUM($W26:$W29)</f>
        <v>3415</v>
      </c>
      <c r="F58" s="62">
        <f>SUM($W26:$W29)/SUM($W73:$W76)*100-100</f>
        <v>-27.123346137430644</v>
      </c>
      <c r="G58" s="63">
        <f>SUM($X26:$X29)</f>
        <v>2499</v>
      </c>
      <c r="H58" s="62">
        <f>SUM($X26:$X29)/SUM($X73:$X76)*100-100</f>
        <v>-23.249385749385752</v>
      </c>
      <c r="I58" s="63">
        <f>SUM($Y26:$Y29)</f>
        <v>40</v>
      </c>
      <c r="J58" s="62">
        <f>SUM($Y26:$Y29)/SUM($Y73:$Y76)*100-100</f>
        <v>100</v>
      </c>
      <c r="K58" s="63">
        <f>SUM($Z26:$Z29)</f>
        <v>1913</v>
      </c>
      <c r="L58" s="62">
        <f>SUM($Z26:$Z29)/SUM($Z73:$Z76)*100-100</f>
        <v>-19.99163529903805</v>
      </c>
      <c r="M58" s="63">
        <f>SUM($AA26:$AA29)</f>
        <v>624</v>
      </c>
      <c r="N58" s="62">
        <f>SUM($AA26:$AA29)/SUM($AA73:$AA76)*100-100</f>
        <v>-26.5017667844523</v>
      </c>
      <c r="O58" s="63">
        <f>SUM($AB26:$AB29)</f>
        <v>1287</v>
      </c>
      <c r="P58" s="64">
        <f>SUM($AB26:$AB29)/SUM($AB73:$AB76)*100-100</f>
        <v>-16.536964980544738</v>
      </c>
      <c r="S58" s="65" t="s">
        <v>143</v>
      </c>
      <c r="T58" s="65" t="s">
        <v>101</v>
      </c>
      <c r="U58" s="65" t="s">
        <v>99</v>
      </c>
      <c r="V58" s="67">
        <v>449</v>
      </c>
      <c r="W58" s="67">
        <v>336</v>
      </c>
      <c r="X58" s="67">
        <v>60</v>
      </c>
      <c r="Y58" s="67">
        <v>4</v>
      </c>
      <c r="Z58" s="67">
        <v>49</v>
      </c>
      <c r="AA58" s="67">
        <v>0</v>
      </c>
      <c r="AB58" s="67">
        <v>49</v>
      </c>
    </row>
    <row r="59" spans="2:28" ht="15.75" customHeight="1">
      <c r="B59" s="14" t="s">
        <v>62</v>
      </c>
      <c r="C59" s="63">
        <f>SUM($V30:$V35)</f>
        <v>12764</v>
      </c>
      <c r="D59" s="62">
        <f>SUM($V30:$V35)/SUM($V77:$V82)*100-100</f>
        <v>10.635347143971558</v>
      </c>
      <c r="E59" s="63">
        <f>SUM($W30:$W35)</f>
        <v>2924</v>
      </c>
      <c r="F59" s="62">
        <f>SUM($W30:$W35)/SUM($W77:$W82)*100-100</f>
        <v>-19.537699504678045</v>
      </c>
      <c r="G59" s="63">
        <f>SUM($X30:$X35)</f>
        <v>4983</v>
      </c>
      <c r="H59" s="62">
        <f>SUM($X30:$X35)/SUM($X77:$X82)*100-100</f>
        <v>27.703741670937987</v>
      </c>
      <c r="I59" s="63">
        <f>SUM($Y30:$Y35)</f>
        <v>58</v>
      </c>
      <c r="J59" s="62">
        <f>SUM($Y30:$Y35)/SUM($Y77:$Y82)*100-100</f>
        <v>-38.297872340425535</v>
      </c>
      <c r="K59" s="63">
        <f>SUM($Z30:$Z35)</f>
        <v>4799</v>
      </c>
      <c r="L59" s="62">
        <f>SUM($Z30:$Z35)/SUM($Z77:$Z82)*100-100</f>
        <v>22.83081648323521</v>
      </c>
      <c r="M59" s="63">
        <f>SUM($AA30:$AA35)</f>
        <v>2937</v>
      </c>
      <c r="N59" s="62">
        <f>SUM($AA30:$AA35)/SUM($AA77:$AA82)*100-100</f>
        <v>81.40827671402099</v>
      </c>
      <c r="O59" s="63">
        <f>SUM($AB30:$AB35)</f>
        <v>1847</v>
      </c>
      <c r="P59" s="64">
        <f>SUM($AB30:$AB35)/SUM($AB77:$AB82)*100-100</f>
        <v>-18.598501542529746</v>
      </c>
      <c r="S59" s="65" t="s">
        <v>143</v>
      </c>
      <c r="T59" s="65" t="s">
        <v>101</v>
      </c>
      <c r="U59" s="65" t="s">
        <v>100</v>
      </c>
      <c r="V59" s="67">
        <v>1281</v>
      </c>
      <c r="W59" s="67">
        <v>695</v>
      </c>
      <c r="X59" s="67">
        <v>343</v>
      </c>
      <c r="Y59" s="67">
        <v>0</v>
      </c>
      <c r="Z59" s="67">
        <v>243</v>
      </c>
      <c r="AA59" s="67">
        <v>181</v>
      </c>
      <c r="AB59" s="67">
        <v>62</v>
      </c>
    </row>
    <row r="60" spans="2:28" ht="15.75" customHeight="1">
      <c r="B60" s="14" t="s">
        <v>63</v>
      </c>
      <c r="C60" s="63">
        <f>SUM($V36:$V40)</f>
        <v>3536</v>
      </c>
      <c r="D60" s="62">
        <f>SUM($V36:$V40)/SUM($V83:$V87)*100-100</f>
        <v>-16.38685268384961</v>
      </c>
      <c r="E60" s="63">
        <f>SUM($W36:$W40)</f>
        <v>1399</v>
      </c>
      <c r="F60" s="62">
        <f>SUM($W36:$W40)/SUM($W83:$W87)*100-100</f>
        <v>-22.06128133704736</v>
      </c>
      <c r="G60" s="63">
        <f>SUM($X36:$X40)</f>
        <v>1261</v>
      </c>
      <c r="H60" s="62">
        <f>SUM($X36:$X40)/SUM($X83:$X87)*100-100</f>
        <v>-9.605734767025083</v>
      </c>
      <c r="I60" s="63">
        <f>SUM($Y36:$Y40)</f>
        <v>32</v>
      </c>
      <c r="J60" s="62">
        <f>SUM($Y36:$Y40)/SUM($Y83:$Y87)*100-100</f>
        <v>433.33333333333326</v>
      </c>
      <c r="K60" s="63">
        <f>SUM($Z36:$Z40)</f>
        <v>844</v>
      </c>
      <c r="L60" s="62">
        <f>SUM($Z36:$Z40)/SUM($Z83:$Z87)*100-100</f>
        <v>-18.296224588576962</v>
      </c>
      <c r="M60" s="63">
        <f>SUM($AA36:$AA40)</f>
        <v>520</v>
      </c>
      <c r="N60" s="62">
        <f>SUM($AA36:$AA40)/SUM($AA83:$AA87)*100-100</f>
        <v>-24.855491329479776</v>
      </c>
      <c r="O60" s="63">
        <f>SUM($AB36:$AB40)</f>
        <v>316</v>
      </c>
      <c r="P60" s="64">
        <f>SUM($AB36:$AB40)/SUM($AB83:$AB87)*100-100</f>
        <v>-7.331378299120246</v>
      </c>
      <c r="S60" s="65" t="s">
        <v>143</v>
      </c>
      <c r="T60" s="65" t="s">
        <v>101</v>
      </c>
      <c r="U60" s="65" t="s">
        <v>101</v>
      </c>
      <c r="V60" s="67">
        <v>1854</v>
      </c>
      <c r="W60" s="67">
        <v>974</v>
      </c>
      <c r="X60" s="67">
        <v>610</v>
      </c>
      <c r="Y60" s="67">
        <v>3</v>
      </c>
      <c r="Z60" s="67">
        <v>267</v>
      </c>
      <c r="AA60" s="67">
        <v>0</v>
      </c>
      <c r="AB60" s="67">
        <v>267</v>
      </c>
    </row>
    <row r="61" spans="2:28" ht="15.75" customHeight="1">
      <c r="B61" s="14" t="s">
        <v>64</v>
      </c>
      <c r="C61" s="63">
        <f>SUM($V41:$V44)</f>
        <v>1780</v>
      </c>
      <c r="D61" s="62">
        <f>SUM($V41:$V44)/SUM($V88:$V91)*100-100</f>
        <v>-4.710920770877948</v>
      </c>
      <c r="E61" s="63">
        <f>SUM($W41:$W44)</f>
        <v>919</v>
      </c>
      <c r="F61" s="62">
        <f>SUM($W41:$W44)/SUM($W88:$W91)*100-100</f>
        <v>-13.383600377002821</v>
      </c>
      <c r="G61" s="63">
        <f>SUM($X41:$X44)</f>
        <v>665</v>
      </c>
      <c r="H61" s="62">
        <f>SUM($X41:$X44)/SUM($X88:$X91)*100-100</f>
        <v>26.908396946564878</v>
      </c>
      <c r="I61" s="63">
        <f>SUM($Y41:$Y44)</f>
        <v>2</v>
      </c>
      <c r="J61" s="62">
        <f>SUM($Y41:$Y44)/SUM($Y88:$Y91)*100-100</f>
        <v>-85.71428571428572</v>
      </c>
      <c r="K61" s="63">
        <f>SUM($Z41:$Z44)</f>
        <v>194</v>
      </c>
      <c r="L61" s="62">
        <f>SUM($Z41:$Z44)/SUM($Z88:$Z91)*100-100</f>
        <v>-27.88104089219331</v>
      </c>
      <c r="M61" s="63">
        <f>SUM($AA41:$AA44)</f>
        <v>95</v>
      </c>
      <c r="N61" s="62">
        <f>SUM($AA41:$AA44)/SUM($AA88:$AA91)*100-100</f>
        <v>-34.027777777777786</v>
      </c>
      <c r="O61" s="63">
        <f>SUM($AB41:$AB44)</f>
        <v>99</v>
      </c>
      <c r="P61" s="64">
        <f>SUM($AB41:$AB44)/SUM($AB88:$AB91)*100-100</f>
        <v>-20.799999999999997</v>
      </c>
      <c r="S61" s="65" t="s">
        <v>143</v>
      </c>
      <c r="T61" s="65" t="s">
        <v>101</v>
      </c>
      <c r="U61" s="65" t="s">
        <v>102</v>
      </c>
      <c r="V61" s="67">
        <v>1107</v>
      </c>
      <c r="W61" s="67">
        <v>705</v>
      </c>
      <c r="X61" s="67">
        <v>219</v>
      </c>
      <c r="Y61" s="67">
        <v>3</v>
      </c>
      <c r="Z61" s="67">
        <v>180</v>
      </c>
      <c r="AA61" s="67">
        <v>0</v>
      </c>
      <c r="AB61" s="67">
        <v>180</v>
      </c>
    </row>
    <row r="62" spans="2:28" ht="15.75" customHeight="1">
      <c r="B62" s="14" t="s">
        <v>65</v>
      </c>
      <c r="C62" s="63">
        <f>SUM($V45:$V51)</f>
        <v>6651</v>
      </c>
      <c r="D62" s="62">
        <f>SUM($V45:$V51)/SUM($V92:$V98)*100-100</f>
        <v>-16.413221063214777</v>
      </c>
      <c r="E62" s="63">
        <f>SUM($W45:$W51)</f>
        <v>2432</v>
      </c>
      <c r="F62" s="62">
        <f>SUM($W45:$W51)/SUM($W92:$W98)*100-100</f>
        <v>-23.570081709616602</v>
      </c>
      <c r="G62" s="63">
        <f>SUM($X45:$X51)</f>
        <v>3084</v>
      </c>
      <c r="H62" s="62">
        <f>SUM($X45:$X51)/SUM($X92:$X98)*100-100</f>
        <v>-3.5345636534250815</v>
      </c>
      <c r="I62" s="63">
        <f>SUM($Y45:$Y51)</f>
        <v>20</v>
      </c>
      <c r="J62" s="62">
        <f>SUM($Y45:$Y51)/SUM($Y92:$Y98)*100-100</f>
        <v>-79.59183673469389</v>
      </c>
      <c r="K62" s="63">
        <f>SUM($Z45:$Z51)</f>
        <v>1115</v>
      </c>
      <c r="L62" s="62">
        <f>SUM($Z45:$Z51)/SUM($Z92:$Z98)*100-100</f>
        <v>-24.66216216216216</v>
      </c>
      <c r="M62" s="63">
        <f>SUM($AA45:$AA51)</f>
        <v>502</v>
      </c>
      <c r="N62" s="62">
        <f>SUM($AA45:$AA51)/SUM($AA92:$AA98)*100-100</f>
        <v>-42.56292906178489</v>
      </c>
      <c r="O62" s="63">
        <f>SUM($AB45:$AB51)</f>
        <v>605</v>
      </c>
      <c r="P62" s="64">
        <f>SUM($AB45:$AB51)/SUM($AB92:$AB98)*100-100</f>
        <v>3.418803418803435</v>
      </c>
      <c r="S62" s="65" t="s">
        <v>143</v>
      </c>
      <c r="T62" s="65" t="s">
        <v>101</v>
      </c>
      <c r="U62" s="65" t="s">
        <v>103</v>
      </c>
      <c r="V62" s="67">
        <v>1067</v>
      </c>
      <c r="W62" s="67">
        <v>672</v>
      </c>
      <c r="X62" s="67">
        <v>235</v>
      </c>
      <c r="Y62" s="67">
        <v>0</v>
      </c>
      <c r="Z62" s="67">
        <v>160</v>
      </c>
      <c r="AA62" s="67">
        <v>0</v>
      </c>
      <c r="AB62" s="67">
        <v>160</v>
      </c>
    </row>
    <row r="63" spans="2:28" ht="15.75" customHeight="1" thickBot="1">
      <c r="B63" s="15" t="s">
        <v>56</v>
      </c>
      <c r="C63" s="74">
        <f>$V52</f>
        <v>1482</v>
      </c>
      <c r="D63" s="73">
        <f>$V52/$V99*100-100</f>
        <v>-5.303514376996816</v>
      </c>
      <c r="E63" s="74">
        <f>$W52</f>
        <v>221</v>
      </c>
      <c r="F63" s="73">
        <f>$W52/$W99*100-100</f>
        <v>-35.19061583577712</v>
      </c>
      <c r="G63" s="74">
        <f>$X52</f>
        <v>1054</v>
      </c>
      <c r="H63" s="73">
        <f>$X52/$X99*100-100</f>
        <v>6.357214934409683</v>
      </c>
      <c r="I63" s="74">
        <f>$Y52</f>
        <v>0</v>
      </c>
      <c r="J63" s="73">
        <f>$Y52/$Y99*100-100</f>
        <v>-100</v>
      </c>
      <c r="K63" s="74">
        <f>$Z52</f>
        <v>207</v>
      </c>
      <c r="L63" s="73">
        <f>$Z52/$Z99*100-100</f>
        <v>-10</v>
      </c>
      <c r="M63" s="74">
        <f>$AA52</f>
        <v>178</v>
      </c>
      <c r="N63" s="73">
        <f>$AA52/$AA99*100-100</f>
        <v>-13.170731707317074</v>
      </c>
      <c r="O63" s="74">
        <f>$AB52</f>
        <v>24</v>
      </c>
      <c r="P63" s="75">
        <f>$AB52/$AB99*100-100</f>
        <v>4.347826086956516</v>
      </c>
      <c r="S63" s="65" t="s">
        <v>143</v>
      </c>
      <c r="T63" s="65" t="s">
        <v>101</v>
      </c>
      <c r="U63" s="65" t="s">
        <v>104</v>
      </c>
      <c r="V63" s="67">
        <v>4790</v>
      </c>
      <c r="W63" s="67">
        <v>1682</v>
      </c>
      <c r="X63" s="67">
        <v>1610</v>
      </c>
      <c r="Y63" s="67">
        <v>6</v>
      </c>
      <c r="Z63" s="67">
        <v>1492</v>
      </c>
      <c r="AA63" s="67">
        <v>318</v>
      </c>
      <c r="AB63" s="67">
        <v>1174</v>
      </c>
    </row>
    <row r="64" spans="2:28" ht="15.75" customHeight="1">
      <c r="B64" s="14" t="s">
        <v>66</v>
      </c>
      <c r="C64" s="63">
        <f>SUM($V16:$V19)</f>
        <v>24822</v>
      </c>
      <c r="D64" s="62">
        <f>SUM($V16:$V19)/SUM($V63:$V66)*100-100</f>
        <v>-15.76053756872328</v>
      </c>
      <c r="E64" s="63">
        <f>SUM($W16:$W19)</f>
        <v>5296</v>
      </c>
      <c r="F64" s="62">
        <f>SUM($W16:$W19)/SUM($W63:$W66)*100-100</f>
        <v>-22.209165687426562</v>
      </c>
      <c r="G64" s="63">
        <f>SUM($X16:$X19)</f>
        <v>9542</v>
      </c>
      <c r="H64" s="62">
        <f>SUM($X16:$X19)/SUM($X63:$X66)*100-100</f>
        <v>-10.914013630846796</v>
      </c>
      <c r="I64" s="63">
        <f>SUM($Y16:$Y19)</f>
        <v>100</v>
      </c>
      <c r="J64" s="62">
        <f>SUM($Y16:$Y19)/SUM($Y63:$Y66)*100-100</f>
        <v>61.29032258064515</v>
      </c>
      <c r="K64" s="63">
        <f>SUM($Z16:$Z19)</f>
        <v>9884</v>
      </c>
      <c r="L64" s="62">
        <f>SUM($Z16:$Z19)/SUM($Z63:$Z66)*100-100</f>
        <v>-16.83634833824148</v>
      </c>
      <c r="M64" s="63">
        <f>SUM($AA16:$AA19)</f>
        <v>4940</v>
      </c>
      <c r="N64" s="62">
        <f>SUM($AA16:$AA19)/SUM($AA63:$AA66)*100-100</f>
        <v>-20.335429769392036</v>
      </c>
      <c r="O64" s="63">
        <f>SUM($AB16:$AB19)</f>
        <v>4806</v>
      </c>
      <c r="P64" s="64">
        <f>SUM($AB16:$AB19)/SUM($AB63:$AB66)*100-100</f>
        <v>-14.270424545130226</v>
      </c>
      <c r="S64" s="65" t="s">
        <v>143</v>
      </c>
      <c r="T64" s="65" t="s">
        <v>101</v>
      </c>
      <c r="U64" s="65" t="s">
        <v>105</v>
      </c>
      <c r="V64" s="67">
        <v>4410</v>
      </c>
      <c r="W64" s="67">
        <v>1459</v>
      </c>
      <c r="X64" s="67">
        <v>1755</v>
      </c>
      <c r="Y64" s="67">
        <v>2</v>
      </c>
      <c r="Z64" s="67">
        <v>1194</v>
      </c>
      <c r="AA64" s="67">
        <v>252</v>
      </c>
      <c r="AB64" s="67">
        <v>942</v>
      </c>
    </row>
    <row r="65" spans="2:28" ht="15.75" customHeight="1">
      <c r="B65" s="14" t="s">
        <v>67</v>
      </c>
      <c r="C65" s="63">
        <f>SUM($V26:$V29)</f>
        <v>7867</v>
      </c>
      <c r="D65" s="62">
        <f>SUM($V26:$V29)/SUM($V73:$V76)*100-100</f>
        <v>-24.012363566116107</v>
      </c>
      <c r="E65" s="63">
        <f>SUM($W26:$W29)</f>
        <v>3415</v>
      </c>
      <c r="F65" s="62">
        <f>SUM($W26:$W29)/SUM($W73:$W76)*100-100</f>
        <v>-27.123346137430644</v>
      </c>
      <c r="G65" s="63">
        <f>SUM($X26:$X29)</f>
        <v>2499</v>
      </c>
      <c r="H65" s="62">
        <f>SUM($X26:$X29)/SUM($X73:$X76)*100-100</f>
        <v>-23.249385749385752</v>
      </c>
      <c r="I65" s="63">
        <f>SUM($Y26:$Y29)</f>
        <v>40</v>
      </c>
      <c r="J65" s="62">
        <f>SUM($Y26:$Y29)/SUM($Y73:$Y76)*100-100</f>
        <v>100</v>
      </c>
      <c r="K65" s="63">
        <f>SUM($Z26:$Z29)</f>
        <v>1913</v>
      </c>
      <c r="L65" s="62">
        <f>SUM($Z26:$Z29)/SUM($Z73:$Z76)*100-100</f>
        <v>-19.99163529903805</v>
      </c>
      <c r="M65" s="63">
        <f>SUM($AA26:$AA29)</f>
        <v>624</v>
      </c>
      <c r="N65" s="62">
        <f>SUM($AA26:$AA29)/SUM($AA73:$AA76)*100-100</f>
        <v>-26.5017667844523</v>
      </c>
      <c r="O65" s="63">
        <f>SUM($AB26:$AB29)</f>
        <v>1287</v>
      </c>
      <c r="P65" s="64">
        <f>SUM($AB26:$AB29)/SUM($AB73:$AB76)*100-100</f>
        <v>-16.536964980544738</v>
      </c>
      <c r="S65" s="65" t="s">
        <v>143</v>
      </c>
      <c r="T65" s="65" t="s">
        <v>101</v>
      </c>
      <c r="U65" s="65" t="s">
        <v>106</v>
      </c>
      <c r="V65" s="67">
        <v>13348</v>
      </c>
      <c r="W65" s="67">
        <v>2017</v>
      </c>
      <c r="X65" s="67">
        <v>5018</v>
      </c>
      <c r="Y65" s="67">
        <v>40</v>
      </c>
      <c r="Z65" s="67">
        <v>6273</v>
      </c>
      <c r="AA65" s="67">
        <v>4274</v>
      </c>
      <c r="AB65" s="67">
        <v>1941</v>
      </c>
    </row>
    <row r="66" spans="2:28" ht="15.75" customHeight="1">
      <c r="B66" s="14" t="s">
        <v>68</v>
      </c>
      <c r="C66" s="63">
        <f>SUM($V30:$V35)</f>
        <v>12764</v>
      </c>
      <c r="D66" s="62">
        <f>SUM($V30:$V35)/SUM($V77:$V82)*100-100</f>
        <v>10.635347143971558</v>
      </c>
      <c r="E66" s="63">
        <f>SUM($W30:$W35)</f>
        <v>2924</v>
      </c>
      <c r="F66" s="62">
        <f>SUM($W30:$W35)/SUM($W77:$W82)*100-100</f>
        <v>-19.537699504678045</v>
      </c>
      <c r="G66" s="63">
        <f>SUM($X30:$X35)</f>
        <v>4983</v>
      </c>
      <c r="H66" s="62">
        <f>SUM($X30:$X35)/SUM($X77:$X82)*100-100</f>
        <v>27.703741670937987</v>
      </c>
      <c r="I66" s="63">
        <f>SUM($Y30:$Y35)</f>
        <v>58</v>
      </c>
      <c r="J66" s="62">
        <f>SUM($Y30:$Y35)/SUM($Y77:$Y82)*100-100</f>
        <v>-38.297872340425535</v>
      </c>
      <c r="K66" s="63">
        <f>SUM($Z30:$Z35)</f>
        <v>4799</v>
      </c>
      <c r="L66" s="62">
        <f>SUM($Z30:$Z35)/SUM($Z77:$Z82)*100-100</f>
        <v>22.83081648323521</v>
      </c>
      <c r="M66" s="63">
        <f>SUM($AA30:$AA35)</f>
        <v>2937</v>
      </c>
      <c r="N66" s="62">
        <f>SUM($AA30:$AA35)/SUM($AA77:$AA82)*100-100</f>
        <v>81.40827671402099</v>
      </c>
      <c r="O66" s="63">
        <f>SUM($AB30:$AB35)</f>
        <v>1847</v>
      </c>
      <c r="P66" s="64">
        <f>SUM($AB30:$AB35)/SUM($AB77:$AB82)*100-100</f>
        <v>-18.598501542529746</v>
      </c>
      <c r="S66" s="65" t="s">
        <v>143</v>
      </c>
      <c r="T66" s="65" t="s">
        <v>101</v>
      </c>
      <c r="U66" s="65" t="s">
        <v>107</v>
      </c>
      <c r="V66" s="67">
        <v>6918</v>
      </c>
      <c r="W66" s="67">
        <v>1650</v>
      </c>
      <c r="X66" s="67">
        <v>2328</v>
      </c>
      <c r="Y66" s="67">
        <v>14</v>
      </c>
      <c r="Z66" s="67">
        <v>2926</v>
      </c>
      <c r="AA66" s="67">
        <v>1357</v>
      </c>
      <c r="AB66" s="67">
        <v>1549</v>
      </c>
    </row>
    <row r="67" spans="2:28" ht="15.75" customHeight="1" thickBot="1">
      <c r="B67" s="16" t="s">
        <v>69</v>
      </c>
      <c r="C67" s="74">
        <f>SUM($V6:$V15)+SUM($V20:$V25)+SUM($V36:$V52)</f>
        <v>28318</v>
      </c>
      <c r="D67" s="73">
        <f>(SUM($V6:$V15)+SUM($V20:$V25)+SUM($V36:$V52))/(SUM($V53:$V62)+SUM($V67:$V72)+SUM($V83:$V99))*100-100</f>
        <v>-14.15406069057508</v>
      </c>
      <c r="E67" s="74">
        <f>SUM($W6:$W15)+SUM($W20:$W25)+SUM($W36:$W52)</f>
        <v>12615</v>
      </c>
      <c r="F67" s="73">
        <f>(SUM($W6:$W15)+SUM($W20:$W25)+SUM($W36:$W52))/(SUM($W53:$W62)+SUM($W67:$W72)+SUM($W83:$W99))*100-100</f>
        <v>-22.374007753369014</v>
      </c>
      <c r="G67" s="74">
        <f>SUM($X6:$X15)+SUM($X20:$X25)+SUM($X36:$X52)</f>
        <v>11411</v>
      </c>
      <c r="H67" s="73">
        <f>(SUM($X6:$X15)+SUM($X20:$X25)+SUM($X36:$X52))/(SUM($X53:$X62)+SUM($X67:$X72)+SUM($X83:$X99))*100-100</f>
        <v>-2.29471701344292</v>
      </c>
      <c r="I67" s="74">
        <f>SUM($Y6:$Y15)+SUM($Y20:$Y25)+SUM($Y36:$Y52)</f>
        <v>219</v>
      </c>
      <c r="J67" s="73">
        <f>(SUM($Y6:$Y15)+SUM($Y20:$Y25)+SUM($Y36:$Y52))/(SUM($Y53:$Y62)+SUM($Y67:$Y72)+SUM($Y83:$Y99))*100-100</f>
        <v>10.606060606060595</v>
      </c>
      <c r="K67" s="74">
        <f>SUM($Z6:$Z15)+SUM($Z20:$Z25)+SUM($Z36:$Z52)</f>
        <v>4073</v>
      </c>
      <c r="L67" s="73">
        <f>(SUM($Z6:$Z15)+SUM($Z20:$Z25)+SUM($Z36:$Z52))/(SUM($Z53:$Z62)+SUM($Z67:$Z72)+SUM($Z83:$Z99))*100-100</f>
        <v>-16.176167935789252</v>
      </c>
      <c r="M67" s="74">
        <f>SUM($AA6:$AA15)+SUM($AA20:$AA25)+SUM($AA36:$AA52)</f>
        <v>1687</v>
      </c>
      <c r="N67" s="73">
        <f>(SUM($AA6:$AA15)+SUM($AA20:$AA25)+SUM($AA36:$AA52))/(SUM($AA53:$AA62)+SUM($AA67:$AA72)+SUM($AA83:$AA99))*100-100</f>
        <v>-25.353982300884965</v>
      </c>
      <c r="O67" s="74">
        <f>SUM($AB6:$AB15)+SUM($AB20:$AB25)+SUM($AB36:$AB52)</f>
        <v>2359</v>
      </c>
      <c r="P67" s="75">
        <f>(SUM($AB6:$AB15)+SUM($AB20:$AB25)+SUM($AB36:$AB52))/(SUM($AB53:$AB62)+SUM($AB67:$AB72)+SUM($AB83:$AB99))*100-100</f>
        <v>-8.067030397505846</v>
      </c>
      <c r="S67" s="65" t="s">
        <v>143</v>
      </c>
      <c r="T67" s="65" t="s">
        <v>101</v>
      </c>
      <c r="U67" s="65" t="s">
        <v>108</v>
      </c>
      <c r="V67" s="67">
        <v>1158</v>
      </c>
      <c r="W67" s="67">
        <v>800</v>
      </c>
      <c r="X67" s="67">
        <v>288</v>
      </c>
      <c r="Y67" s="67">
        <v>1</v>
      </c>
      <c r="Z67" s="67">
        <v>69</v>
      </c>
      <c r="AA67" s="67">
        <v>0</v>
      </c>
      <c r="AB67" s="67">
        <v>69</v>
      </c>
    </row>
    <row r="68" spans="19:28" ht="15.75" customHeight="1">
      <c r="S68" s="65" t="s">
        <v>143</v>
      </c>
      <c r="T68" s="65" t="s">
        <v>101</v>
      </c>
      <c r="U68" s="65" t="s">
        <v>109</v>
      </c>
      <c r="V68" s="67">
        <v>474</v>
      </c>
      <c r="W68" s="67">
        <v>358</v>
      </c>
      <c r="X68" s="67">
        <v>91</v>
      </c>
      <c r="Y68" s="67">
        <v>0</v>
      </c>
      <c r="Z68" s="67">
        <v>25</v>
      </c>
      <c r="AA68" s="67">
        <v>0</v>
      </c>
      <c r="AB68" s="67">
        <v>25</v>
      </c>
    </row>
    <row r="69" spans="19:28" ht="15.75" customHeight="1">
      <c r="S69" s="65" t="s">
        <v>143</v>
      </c>
      <c r="T69" s="65" t="s">
        <v>101</v>
      </c>
      <c r="U69" s="65" t="s">
        <v>110</v>
      </c>
      <c r="V69" s="67">
        <v>587</v>
      </c>
      <c r="W69" s="67">
        <v>383</v>
      </c>
      <c r="X69" s="67">
        <v>175</v>
      </c>
      <c r="Y69" s="67">
        <v>2</v>
      </c>
      <c r="Z69" s="67">
        <v>27</v>
      </c>
      <c r="AA69" s="67">
        <v>0</v>
      </c>
      <c r="AB69" s="67">
        <v>27</v>
      </c>
    </row>
    <row r="70" spans="19:28" ht="15.75" customHeight="1">
      <c r="S70" s="65" t="s">
        <v>143</v>
      </c>
      <c r="T70" s="65" t="s">
        <v>101</v>
      </c>
      <c r="U70" s="65" t="s">
        <v>111</v>
      </c>
      <c r="V70" s="67">
        <v>543</v>
      </c>
      <c r="W70" s="67">
        <v>326</v>
      </c>
      <c r="X70" s="67">
        <v>175</v>
      </c>
      <c r="Y70" s="67">
        <v>1</v>
      </c>
      <c r="Z70" s="67">
        <v>41</v>
      </c>
      <c r="AA70" s="67">
        <v>0</v>
      </c>
      <c r="AB70" s="67">
        <v>41</v>
      </c>
    </row>
    <row r="71" spans="19:28" ht="12">
      <c r="S71" s="65" t="s">
        <v>143</v>
      </c>
      <c r="T71" s="65" t="s">
        <v>101</v>
      </c>
      <c r="U71" s="65" t="s">
        <v>112</v>
      </c>
      <c r="V71" s="67">
        <v>560</v>
      </c>
      <c r="W71" s="67">
        <v>424</v>
      </c>
      <c r="X71" s="67">
        <v>105</v>
      </c>
      <c r="Y71" s="67">
        <v>0</v>
      </c>
      <c r="Z71" s="67">
        <v>31</v>
      </c>
      <c r="AA71" s="67">
        <v>0</v>
      </c>
      <c r="AB71" s="67">
        <v>31</v>
      </c>
    </row>
    <row r="72" spans="19:28" ht="12">
      <c r="S72" s="65" t="s">
        <v>143</v>
      </c>
      <c r="T72" s="65" t="s">
        <v>101</v>
      </c>
      <c r="U72" s="65" t="s">
        <v>113</v>
      </c>
      <c r="V72" s="67">
        <v>1140</v>
      </c>
      <c r="W72" s="67">
        <v>788</v>
      </c>
      <c r="X72" s="67">
        <v>225</v>
      </c>
      <c r="Y72" s="67">
        <v>31</v>
      </c>
      <c r="Z72" s="67">
        <v>96</v>
      </c>
      <c r="AA72" s="67">
        <v>0</v>
      </c>
      <c r="AB72" s="67">
        <v>96</v>
      </c>
    </row>
    <row r="73" spans="19:28" ht="12">
      <c r="S73" s="65" t="s">
        <v>143</v>
      </c>
      <c r="T73" s="65" t="s">
        <v>101</v>
      </c>
      <c r="U73" s="65" t="s">
        <v>114</v>
      </c>
      <c r="V73" s="67">
        <v>945</v>
      </c>
      <c r="W73" s="67">
        <v>667</v>
      </c>
      <c r="X73" s="67">
        <v>164</v>
      </c>
      <c r="Y73" s="67">
        <v>3</v>
      </c>
      <c r="Z73" s="67">
        <v>111</v>
      </c>
      <c r="AA73" s="67">
        <v>0</v>
      </c>
      <c r="AB73" s="67">
        <v>111</v>
      </c>
    </row>
    <row r="74" spans="19:28" ht="12">
      <c r="S74" s="65" t="s">
        <v>143</v>
      </c>
      <c r="T74" s="65" t="s">
        <v>101</v>
      </c>
      <c r="U74" s="65" t="s">
        <v>115</v>
      </c>
      <c r="V74" s="67">
        <v>2357</v>
      </c>
      <c r="W74" s="67">
        <v>1324</v>
      </c>
      <c r="X74" s="67">
        <v>787</v>
      </c>
      <c r="Y74" s="67">
        <v>10</v>
      </c>
      <c r="Z74" s="67">
        <v>236</v>
      </c>
      <c r="AA74" s="67">
        <v>20</v>
      </c>
      <c r="AB74" s="67">
        <v>216</v>
      </c>
    </row>
    <row r="75" spans="19:28" ht="12">
      <c r="S75" s="65" t="s">
        <v>143</v>
      </c>
      <c r="T75" s="65" t="s">
        <v>101</v>
      </c>
      <c r="U75" s="65" t="s">
        <v>116</v>
      </c>
      <c r="V75" s="67">
        <v>6265</v>
      </c>
      <c r="W75" s="67">
        <v>2133</v>
      </c>
      <c r="X75" s="67">
        <v>2183</v>
      </c>
      <c r="Y75" s="67">
        <v>5</v>
      </c>
      <c r="Z75" s="67">
        <v>1944</v>
      </c>
      <c r="AA75" s="67">
        <v>829</v>
      </c>
      <c r="AB75" s="67">
        <v>1115</v>
      </c>
    </row>
    <row r="76" spans="19:28" ht="12">
      <c r="S76" s="65" t="s">
        <v>143</v>
      </c>
      <c r="T76" s="65" t="s">
        <v>101</v>
      </c>
      <c r="U76" s="65" t="s">
        <v>117</v>
      </c>
      <c r="V76" s="67">
        <v>786</v>
      </c>
      <c r="W76" s="67">
        <v>562</v>
      </c>
      <c r="X76" s="67">
        <v>122</v>
      </c>
      <c r="Y76" s="67">
        <v>2</v>
      </c>
      <c r="Z76" s="67">
        <v>100</v>
      </c>
      <c r="AA76" s="67">
        <v>0</v>
      </c>
      <c r="AB76" s="67">
        <v>100</v>
      </c>
    </row>
    <row r="77" spans="19:28" ht="12">
      <c r="S77" s="65" t="s">
        <v>143</v>
      </c>
      <c r="T77" s="65" t="s">
        <v>101</v>
      </c>
      <c r="U77" s="65" t="s">
        <v>118</v>
      </c>
      <c r="V77" s="67">
        <v>941</v>
      </c>
      <c r="W77" s="67">
        <v>480</v>
      </c>
      <c r="X77" s="67">
        <v>127</v>
      </c>
      <c r="Y77" s="67">
        <v>0</v>
      </c>
      <c r="Z77" s="67">
        <v>334</v>
      </c>
      <c r="AA77" s="67">
        <v>219</v>
      </c>
      <c r="AB77" s="67">
        <v>109</v>
      </c>
    </row>
    <row r="78" spans="19:28" ht="12">
      <c r="S78" s="65" t="s">
        <v>143</v>
      </c>
      <c r="T78" s="65" t="s">
        <v>101</v>
      </c>
      <c r="U78" s="65" t="s">
        <v>119</v>
      </c>
      <c r="V78" s="67">
        <v>1782</v>
      </c>
      <c r="W78" s="67">
        <v>470</v>
      </c>
      <c r="X78" s="67">
        <v>701</v>
      </c>
      <c r="Y78" s="67">
        <v>44</v>
      </c>
      <c r="Z78" s="67">
        <v>567</v>
      </c>
      <c r="AA78" s="67">
        <v>270</v>
      </c>
      <c r="AB78" s="67">
        <v>297</v>
      </c>
    </row>
    <row r="79" spans="19:28" ht="12">
      <c r="S79" s="65" t="s">
        <v>143</v>
      </c>
      <c r="T79" s="65" t="s">
        <v>101</v>
      </c>
      <c r="U79" s="65" t="s">
        <v>120</v>
      </c>
      <c r="V79" s="67">
        <v>5069</v>
      </c>
      <c r="W79" s="67">
        <v>1099</v>
      </c>
      <c r="X79" s="67">
        <v>2139</v>
      </c>
      <c r="Y79" s="67">
        <v>2</v>
      </c>
      <c r="Z79" s="67">
        <v>1829</v>
      </c>
      <c r="AA79" s="67">
        <v>715</v>
      </c>
      <c r="AB79" s="67">
        <v>1107</v>
      </c>
    </row>
    <row r="80" spans="19:28" ht="12">
      <c r="S80" s="65" t="s">
        <v>143</v>
      </c>
      <c r="T80" s="65" t="s">
        <v>101</v>
      </c>
      <c r="U80" s="65" t="s">
        <v>121</v>
      </c>
      <c r="V80" s="67">
        <v>2735</v>
      </c>
      <c r="W80" s="67">
        <v>1045</v>
      </c>
      <c r="X80" s="67">
        <v>664</v>
      </c>
      <c r="Y80" s="67">
        <v>43</v>
      </c>
      <c r="Z80" s="67">
        <v>983</v>
      </c>
      <c r="AA80" s="67">
        <v>415</v>
      </c>
      <c r="AB80" s="67">
        <v>562</v>
      </c>
    </row>
    <row r="81" spans="19:28" ht="12">
      <c r="S81" s="65" t="s">
        <v>143</v>
      </c>
      <c r="T81" s="65" t="s">
        <v>101</v>
      </c>
      <c r="U81" s="65" t="s">
        <v>122</v>
      </c>
      <c r="V81" s="67">
        <v>598</v>
      </c>
      <c r="W81" s="67">
        <v>255</v>
      </c>
      <c r="X81" s="67">
        <v>185</v>
      </c>
      <c r="Y81" s="67">
        <v>0</v>
      </c>
      <c r="Z81" s="67">
        <v>158</v>
      </c>
      <c r="AA81" s="67">
        <v>0</v>
      </c>
      <c r="AB81" s="67">
        <v>158</v>
      </c>
    </row>
    <row r="82" spans="19:28" ht="12">
      <c r="S82" s="65" t="s">
        <v>143</v>
      </c>
      <c r="T82" s="65" t="s">
        <v>101</v>
      </c>
      <c r="U82" s="65" t="s">
        <v>123</v>
      </c>
      <c r="V82" s="67">
        <v>412</v>
      </c>
      <c r="W82" s="67">
        <v>285</v>
      </c>
      <c r="X82" s="67">
        <v>86</v>
      </c>
      <c r="Y82" s="67">
        <v>5</v>
      </c>
      <c r="Z82" s="67">
        <v>36</v>
      </c>
      <c r="AA82" s="67">
        <v>0</v>
      </c>
      <c r="AB82" s="67">
        <v>36</v>
      </c>
    </row>
    <row r="83" spans="19:28" ht="12">
      <c r="S83" s="65" t="s">
        <v>143</v>
      </c>
      <c r="T83" s="65" t="s">
        <v>101</v>
      </c>
      <c r="U83" s="65" t="s">
        <v>124</v>
      </c>
      <c r="V83" s="67">
        <v>192</v>
      </c>
      <c r="W83" s="67">
        <v>131</v>
      </c>
      <c r="X83" s="67">
        <v>54</v>
      </c>
      <c r="Y83" s="67">
        <v>0</v>
      </c>
      <c r="Z83" s="67">
        <v>7</v>
      </c>
      <c r="AA83" s="67">
        <v>0</v>
      </c>
      <c r="AB83" s="67">
        <v>7</v>
      </c>
    </row>
    <row r="84" spans="19:28" ht="12">
      <c r="S84" s="65" t="s">
        <v>143</v>
      </c>
      <c r="T84" s="65" t="s">
        <v>101</v>
      </c>
      <c r="U84" s="65" t="s">
        <v>125</v>
      </c>
      <c r="V84" s="67">
        <v>283</v>
      </c>
      <c r="W84" s="67">
        <v>138</v>
      </c>
      <c r="X84" s="67">
        <v>136</v>
      </c>
      <c r="Y84" s="67">
        <v>0</v>
      </c>
      <c r="Z84" s="67">
        <v>9</v>
      </c>
      <c r="AA84" s="67">
        <v>0</v>
      </c>
      <c r="AB84" s="67">
        <v>9</v>
      </c>
    </row>
    <row r="85" spans="19:28" ht="12">
      <c r="S85" s="65" t="s">
        <v>143</v>
      </c>
      <c r="T85" s="65" t="s">
        <v>101</v>
      </c>
      <c r="U85" s="65" t="s">
        <v>126</v>
      </c>
      <c r="V85" s="67">
        <v>1338</v>
      </c>
      <c r="W85" s="67">
        <v>586</v>
      </c>
      <c r="X85" s="67">
        <v>507</v>
      </c>
      <c r="Y85" s="67">
        <v>3</v>
      </c>
      <c r="Z85" s="67">
        <v>242</v>
      </c>
      <c r="AA85" s="67">
        <v>209</v>
      </c>
      <c r="AB85" s="67">
        <v>33</v>
      </c>
    </row>
    <row r="86" spans="19:28" ht="12">
      <c r="S86" s="65" t="s">
        <v>143</v>
      </c>
      <c r="T86" s="65" t="s">
        <v>101</v>
      </c>
      <c r="U86" s="65" t="s">
        <v>127</v>
      </c>
      <c r="V86" s="67">
        <v>1901</v>
      </c>
      <c r="W86" s="67">
        <v>607</v>
      </c>
      <c r="X86" s="67">
        <v>571</v>
      </c>
      <c r="Y86" s="67">
        <v>3</v>
      </c>
      <c r="Z86" s="67">
        <v>720</v>
      </c>
      <c r="AA86" s="67">
        <v>483</v>
      </c>
      <c r="AB86" s="67">
        <v>237</v>
      </c>
    </row>
    <row r="87" spans="19:28" ht="12">
      <c r="S87" s="65" t="s">
        <v>143</v>
      </c>
      <c r="T87" s="65" t="s">
        <v>101</v>
      </c>
      <c r="U87" s="65" t="s">
        <v>128</v>
      </c>
      <c r="V87" s="67">
        <v>515</v>
      </c>
      <c r="W87" s="67">
        <v>333</v>
      </c>
      <c r="X87" s="67">
        <v>127</v>
      </c>
      <c r="Y87" s="67">
        <v>0</v>
      </c>
      <c r="Z87" s="67">
        <v>55</v>
      </c>
      <c r="AA87" s="67">
        <v>0</v>
      </c>
      <c r="AB87" s="67">
        <v>55</v>
      </c>
    </row>
    <row r="88" spans="19:28" ht="12">
      <c r="S88" s="65" t="s">
        <v>143</v>
      </c>
      <c r="T88" s="65" t="s">
        <v>101</v>
      </c>
      <c r="U88" s="65" t="s">
        <v>129</v>
      </c>
      <c r="V88" s="67">
        <v>272</v>
      </c>
      <c r="W88" s="67">
        <v>182</v>
      </c>
      <c r="X88" s="67">
        <v>69</v>
      </c>
      <c r="Y88" s="67">
        <v>14</v>
      </c>
      <c r="Z88" s="67">
        <v>7</v>
      </c>
      <c r="AA88" s="67">
        <v>0</v>
      </c>
      <c r="AB88" s="67">
        <v>7</v>
      </c>
    </row>
    <row r="89" spans="19:28" ht="12">
      <c r="S89" s="65" t="s">
        <v>143</v>
      </c>
      <c r="T89" s="65" t="s">
        <v>101</v>
      </c>
      <c r="U89" s="65" t="s">
        <v>130</v>
      </c>
      <c r="V89" s="67">
        <v>518</v>
      </c>
      <c r="W89" s="67">
        <v>318</v>
      </c>
      <c r="X89" s="67">
        <v>99</v>
      </c>
      <c r="Y89" s="67">
        <v>0</v>
      </c>
      <c r="Z89" s="67">
        <v>101</v>
      </c>
      <c r="AA89" s="67">
        <v>74</v>
      </c>
      <c r="AB89" s="67">
        <v>27</v>
      </c>
    </row>
    <row r="90" spans="19:28" ht="12">
      <c r="S90" s="65" t="s">
        <v>143</v>
      </c>
      <c r="T90" s="65" t="s">
        <v>101</v>
      </c>
      <c r="U90" s="65" t="s">
        <v>131</v>
      </c>
      <c r="V90" s="67">
        <v>700</v>
      </c>
      <c r="W90" s="67">
        <v>392</v>
      </c>
      <c r="X90" s="67">
        <v>244</v>
      </c>
      <c r="Y90" s="67">
        <v>0</v>
      </c>
      <c r="Z90" s="67">
        <v>64</v>
      </c>
      <c r="AA90" s="67">
        <v>0</v>
      </c>
      <c r="AB90" s="67">
        <v>64</v>
      </c>
    </row>
    <row r="91" spans="19:28" ht="12">
      <c r="S91" s="65" t="s">
        <v>143</v>
      </c>
      <c r="T91" s="65" t="s">
        <v>101</v>
      </c>
      <c r="U91" s="65" t="s">
        <v>132</v>
      </c>
      <c r="V91" s="67">
        <v>378</v>
      </c>
      <c r="W91" s="67">
        <v>169</v>
      </c>
      <c r="X91" s="67">
        <v>112</v>
      </c>
      <c r="Y91" s="67">
        <v>0</v>
      </c>
      <c r="Z91" s="67">
        <v>97</v>
      </c>
      <c r="AA91" s="67">
        <v>70</v>
      </c>
      <c r="AB91" s="67">
        <v>27</v>
      </c>
    </row>
    <row r="92" spans="19:28" ht="12">
      <c r="S92" s="65" t="s">
        <v>143</v>
      </c>
      <c r="T92" s="65" t="s">
        <v>101</v>
      </c>
      <c r="U92" s="65" t="s">
        <v>133</v>
      </c>
      <c r="V92" s="67">
        <v>3283</v>
      </c>
      <c r="W92" s="67">
        <v>955</v>
      </c>
      <c r="X92" s="67">
        <v>1328</v>
      </c>
      <c r="Y92" s="67">
        <v>69</v>
      </c>
      <c r="Z92" s="67">
        <v>931</v>
      </c>
      <c r="AA92" s="67">
        <v>626</v>
      </c>
      <c r="AB92" s="67">
        <v>289</v>
      </c>
    </row>
    <row r="93" spans="19:28" ht="12">
      <c r="S93" s="65" t="s">
        <v>143</v>
      </c>
      <c r="T93" s="65" t="s">
        <v>101</v>
      </c>
      <c r="U93" s="65" t="s">
        <v>134</v>
      </c>
      <c r="V93" s="67">
        <v>436</v>
      </c>
      <c r="W93" s="67">
        <v>236</v>
      </c>
      <c r="X93" s="67">
        <v>97</v>
      </c>
      <c r="Y93" s="67">
        <v>0</v>
      </c>
      <c r="Z93" s="67">
        <v>103</v>
      </c>
      <c r="AA93" s="67">
        <v>65</v>
      </c>
      <c r="AB93" s="67">
        <v>38</v>
      </c>
    </row>
    <row r="94" spans="19:28" ht="12">
      <c r="S94" s="65" t="s">
        <v>143</v>
      </c>
      <c r="T94" s="65" t="s">
        <v>101</v>
      </c>
      <c r="U94" s="65" t="s">
        <v>135</v>
      </c>
      <c r="V94" s="67">
        <v>580</v>
      </c>
      <c r="W94" s="67">
        <v>253</v>
      </c>
      <c r="X94" s="67">
        <v>240</v>
      </c>
      <c r="Y94" s="67">
        <v>5</v>
      </c>
      <c r="Z94" s="67">
        <v>82</v>
      </c>
      <c r="AA94" s="67">
        <v>59</v>
      </c>
      <c r="AB94" s="67">
        <v>23</v>
      </c>
    </row>
    <row r="95" spans="19:28" ht="12">
      <c r="S95" s="65" t="s">
        <v>143</v>
      </c>
      <c r="T95" s="65" t="s">
        <v>101</v>
      </c>
      <c r="U95" s="65" t="s">
        <v>136</v>
      </c>
      <c r="V95" s="67">
        <v>1261</v>
      </c>
      <c r="W95" s="67">
        <v>533</v>
      </c>
      <c r="X95" s="67">
        <v>622</v>
      </c>
      <c r="Y95" s="67">
        <v>0</v>
      </c>
      <c r="Z95" s="67">
        <v>106</v>
      </c>
      <c r="AA95" s="67">
        <v>0</v>
      </c>
      <c r="AB95" s="67">
        <v>103</v>
      </c>
    </row>
    <row r="96" spans="19:28" ht="12">
      <c r="S96" s="65" t="s">
        <v>143</v>
      </c>
      <c r="T96" s="65" t="s">
        <v>101</v>
      </c>
      <c r="U96" s="65" t="s">
        <v>137</v>
      </c>
      <c r="V96" s="67">
        <v>699</v>
      </c>
      <c r="W96" s="67">
        <v>307</v>
      </c>
      <c r="X96" s="67">
        <v>290</v>
      </c>
      <c r="Y96" s="67">
        <v>0</v>
      </c>
      <c r="Z96" s="67">
        <v>102</v>
      </c>
      <c r="AA96" s="67">
        <v>46</v>
      </c>
      <c r="AB96" s="67">
        <v>54</v>
      </c>
    </row>
    <row r="97" spans="19:28" ht="12">
      <c r="S97" s="65" t="s">
        <v>143</v>
      </c>
      <c r="T97" s="65" t="s">
        <v>101</v>
      </c>
      <c r="U97" s="65" t="s">
        <v>138</v>
      </c>
      <c r="V97" s="67">
        <v>705</v>
      </c>
      <c r="W97" s="67">
        <v>347</v>
      </c>
      <c r="X97" s="67">
        <v>313</v>
      </c>
      <c r="Y97" s="67">
        <v>10</v>
      </c>
      <c r="Z97" s="67">
        <v>35</v>
      </c>
      <c r="AA97" s="67">
        <v>0</v>
      </c>
      <c r="AB97" s="67">
        <v>35</v>
      </c>
    </row>
    <row r="98" spans="19:28" ht="12">
      <c r="S98" s="65" t="s">
        <v>143</v>
      </c>
      <c r="T98" s="65" t="s">
        <v>101</v>
      </c>
      <c r="U98" s="65" t="s">
        <v>139</v>
      </c>
      <c r="V98" s="67">
        <v>993</v>
      </c>
      <c r="W98" s="67">
        <v>551</v>
      </c>
      <c r="X98" s="67">
        <v>307</v>
      </c>
      <c r="Y98" s="67">
        <v>14</v>
      </c>
      <c r="Z98" s="67">
        <v>121</v>
      </c>
      <c r="AA98" s="67">
        <v>78</v>
      </c>
      <c r="AB98" s="67">
        <v>43</v>
      </c>
    </row>
    <row r="99" spans="19:28" ht="12">
      <c r="S99" s="65" t="s">
        <v>143</v>
      </c>
      <c r="T99" s="65" t="s">
        <v>101</v>
      </c>
      <c r="U99" s="65" t="s">
        <v>140</v>
      </c>
      <c r="V99" s="67">
        <v>1565</v>
      </c>
      <c r="W99" s="67">
        <v>341</v>
      </c>
      <c r="X99" s="67">
        <v>991</v>
      </c>
      <c r="Y99" s="67">
        <v>3</v>
      </c>
      <c r="Z99" s="67">
        <v>230</v>
      </c>
      <c r="AA99" s="67">
        <v>205</v>
      </c>
      <c r="AB99" s="67">
        <v>23</v>
      </c>
    </row>
  </sheetData>
  <sheetProtection sheet="1" objects="1" scenarios="1"/>
  <mergeCells count="7">
    <mergeCell ref="O3:P3"/>
    <mergeCell ref="C3:D3"/>
    <mergeCell ref="E3:F3"/>
    <mergeCell ref="G3:H3"/>
    <mergeCell ref="I3:J3"/>
    <mergeCell ref="K3:L3"/>
    <mergeCell ref="M3:N3"/>
  </mergeCells>
  <printOptions/>
  <pageMargins left="0.27" right="0.2755905511811024" top="0.5" bottom="0" header="0.36" footer="0.512"/>
  <pageSetup fitToHeight="1" fitToWidth="1" horizontalDpi="400" verticalDpi="400" orientation="portrait" paperSize="9" scale="71" r:id="rId1"/>
  <headerFooter alignWithMargins="0">
    <oddHeader>&amp;R&amp;"ＭＳ ゴシック,標準"&amp;11i05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2010-04-27T12:02:00Z</dcterms:created>
  <dcterms:modified xsi:type="dcterms:W3CDTF">2015-04-28T17:45:22Z</dcterms:modified>
  <cp:category/>
  <cp:version/>
  <cp:contentType/>
  <cp:contentStatus/>
</cp:coreProperties>
</file>