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8760" firstSheet="28" activeTab="30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4" r:id="rId30"/>
    <sheet name="2606月末　8月公表分" sheetId="33" r:id="rId31"/>
    <sheet name="Sheet2" sheetId="2" r:id="rId32"/>
    <sheet name="Sheet3" sheetId="3" r:id="rId33"/>
  </sheets>
  <definedNames>
    <definedName name="_xlnm.Print_Area" localSheetId="30">'2606月末　8月公表分'!$A$1:$P$119</definedName>
  </definedNames>
  <calcPr calcId="125725"/>
</workbook>
</file>

<file path=xl/calcChain.xml><?xml version="1.0" encoding="utf-8"?>
<calcChain xmlns="http://schemas.openxmlformats.org/spreadsheetml/2006/main">
  <c r="O115" i="34"/>
  <c r="M115"/>
  <c r="K115"/>
  <c r="I115"/>
  <c r="G115"/>
  <c r="O114"/>
  <c r="M114"/>
  <c r="K114"/>
  <c r="I114"/>
  <c r="G114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99"/>
  <c r="M99"/>
  <c r="K99"/>
  <c r="I99"/>
  <c r="G99"/>
  <c r="O98"/>
  <c r="M98"/>
  <c r="K98"/>
  <c r="I98"/>
  <c r="G98"/>
  <c r="N96"/>
  <c r="O96" s="1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3"/>
  <c r="M83"/>
  <c r="K83"/>
  <c r="I83"/>
  <c r="G83"/>
  <c r="O82"/>
  <c r="M82"/>
  <c r="K82"/>
  <c r="I82"/>
  <c r="G82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67"/>
  <c r="M67"/>
  <c r="K67"/>
  <c r="I67"/>
  <c r="G67"/>
  <c r="O66"/>
  <c r="M66"/>
  <c r="K66"/>
  <c r="I66"/>
  <c r="G66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D45"/>
  <c r="C45"/>
  <c r="F45" s="1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T64" i="33"/>
  <c r="O68" s="1"/>
  <c r="P68" s="1"/>
  <c r="T68"/>
  <c r="O67"/>
  <c r="P67" s="1"/>
  <c r="T67"/>
  <c r="T66"/>
  <c r="T65"/>
  <c r="P64"/>
  <c r="P63"/>
  <c r="P62"/>
  <c r="P61"/>
  <c r="P60"/>
  <c r="P59"/>
  <c r="P58"/>
  <c r="P57"/>
  <c r="P56"/>
  <c r="P65"/>
  <c r="T61"/>
  <c r="T60"/>
  <c r="T59"/>
  <c r="T58"/>
  <c r="T57"/>
  <c r="T56"/>
  <c r="T55"/>
  <c r="T54"/>
  <c r="T53"/>
  <c r="W62"/>
  <c r="V62"/>
  <c r="U62"/>
  <c r="T62" s="1"/>
  <c r="D46"/>
  <c r="E45"/>
  <c r="C46"/>
  <c r="E44"/>
  <c r="N116"/>
  <c r="L116"/>
  <c r="J116"/>
  <c r="H116"/>
  <c r="F116"/>
  <c r="N115"/>
  <c r="L115"/>
  <c r="J115"/>
  <c r="H115"/>
  <c r="F115"/>
  <c r="N113"/>
  <c r="L113"/>
  <c r="J113"/>
  <c r="H113"/>
  <c r="F113"/>
  <c r="N112"/>
  <c r="L112"/>
  <c r="J112"/>
  <c r="H112"/>
  <c r="F112"/>
  <c r="N111"/>
  <c r="L111"/>
  <c r="J111"/>
  <c r="H111"/>
  <c r="F111"/>
  <c r="N110"/>
  <c r="L110"/>
  <c r="J110"/>
  <c r="H110"/>
  <c r="F110"/>
  <c r="N109"/>
  <c r="L109"/>
  <c r="J109"/>
  <c r="H109"/>
  <c r="F109"/>
  <c r="N108"/>
  <c r="L108"/>
  <c r="J108"/>
  <c r="H108"/>
  <c r="F108"/>
  <c r="N107"/>
  <c r="L107"/>
  <c r="J107"/>
  <c r="H107"/>
  <c r="F107"/>
  <c r="N106"/>
  <c r="L106"/>
  <c r="J106"/>
  <c r="H106"/>
  <c r="F106"/>
  <c r="N105"/>
  <c r="L105"/>
  <c r="J105"/>
  <c r="H105"/>
  <c r="F105"/>
  <c r="N104"/>
  <c r="L104"/>
  <c r="J104"/>
  <c r="H104"/>
  <c r="F104"/>
  <c r="N100"/>
  <c r="L100"/>
  <c r="J100"/>
  <c r="H100"/>
  <c r="F100"/>
  <c r="N99"/>
  <c r="L99"/>
  <c r="J99"/>
  <c r="H99"/>
  <c r="F99"/>
  <c r="M97"/>
  <c r="N97" s="1"/>
  <c r="L97"/>
  <c r="N96"/>
  <c r="L96"/>
  <c r="N95"/>
  <c r="L95"/>
  <c r="N94"/>
  <c r="L94"/>
  <c r="N93"/>
  <c r="L93"/>
  <c r="N92"/>
  <c r="L92"/>
  <c r="N91"/>
  <c r="L91"/>
  <c r="N90"/>
  <c r="L90"/>
  <c r="N89"/>
  <c r="L89"/>
  <c r="N88"/>
  <c r="L88"/>
  <c r="N84"/>
  <c r="L84"/>
  <c r="J84"/>
  <c r="H84"/>
  <c r="F84"/>
  <c r="N83"/>
  <c r="L83"/>
  <c r="J83"/>
  <c r="H83"/>
  <c r="F83"/>
  <c r="N81"/>
  <c r="L81"/>
  <c r="J81"/>
  <c r="H81"/>
  <c r="F81"/>
  <c r="N80"/>
  <c r="L80"/>
  <c r="J80"/>
  <c r="H80"/>
  <c r="F80"/>
  <c r="N79"/>
  <c r="L79"/>
  <c r="J79"/>
  <c r="H79"/>
  <c r="F79"/>
  <c r="N78"/>
  <c r="L78"/>
  <c r="J78"/>
  <c r="H78"/>
  <c r="F78"/>
  <c r="N77"/>
  <c r="L77"/>
  <c r="J77"/>
  <c r="H77"/>
  <c r="F77"/>
  <c r="N76"/>
  <c r="L76"/>
  <c r="J76"/>
  <c r="H76"/>
  <c r="F76"/>
  <c r="N75"/>
  <c r="L75"/>
  <c r="J75"/>
  <c r="H75"/>
  <c r="F75"/>
  <c r="N74"/>
  <c r="L74"/>
  <c r="J74"/>
  <c r="H74"/>
  <c r="F74"/>
  <c r="N73"/>
  <c r="L73"/>
  <c r="J73"/>
  <c r="H73"/>
  <c r="F73"/>
  <c r="N72"/>
  <c r="L72"/>
  <c r="J72"/>
  <c r="H72"/>
  <c r="F72"/>
  <c r="N68"/>
  <c r="L68"/>
  <c r="J68"/>
  <c r="H68"/>
  <c r="F68"/>
  <c r="N67"/>
  <c r="L67"/>
  <c r="J67"/>
  <c r="H67"/>
  <c r="F67"/>
  <c r="N65"/>
  <c r="L65"/>
  <c r="J65"/>
  <c r="H65"/>
  <c r="F65"/>
  <c r="N64"/>
  <c r="L64"/>
  <c r="J64"/>
  <c r="H64"/>
  <c r="F64"/>
  <c r="N63"/>
  <c r="L63"/>
  <c r="J63"/>
  <c r="H63"/>
  <c r="F63"/>
  <c r="N62"/>
  <c r="L62"/>
  <c r="J62"/>
  <c r="H62"/>
  <c r="F62"/>
  <c r="N61"/>
  <c r="L61"/>
  <c r="J61"/>
  <c r="H61"/>
  <c r="F61"/>
  <c r="N60"/>
  <c r="L60"/>
  <c r="J60"/>
  <c r="H60"/>
  <c r="F60"/>
  <c r="N59"/>
  <c r="L59"/>
  <c r="J59"/>
  <c r="H59"/>
  <c r="F59"/>
  <c r="N58"/>
  <c r="L58"/>
  <c r="J58"/>
  <c r="H58"/>
  <c r="F58"/>
  <c r="N57"/>
  <c r="L57"/>
  <c r="J57"/>
  <c r="H57"/>
  <c r="F57"/>
  <c r="N56"/>
  <c r="L56"/>
  <c r="J56"/>
  <c r="H56"/>
  <c r="F56"/>
  <c r="E43"/>
  <c r="E42"/>
  <c r="E41"/>
  <c r="E40"/>
  <c r="E39"/>
  <c r="E38"/>
  <c r="E37"/>
  <c r="E36"/>
  <c r="E3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  <c r="E46" i="33" l="1"/>
</calcChain>
</file>

<file path=xl/sharedStrings.xml><?xml version="1.0" encoding="utf-8"?>
<sst xmlns="http://schemas.openxmlformats.org/spreadsheetml/2006/main" count="4195" uniqueCount="123">
  <si>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</si>
  <si>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</si>
  <si>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</si>
  <si>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</si>
  <si>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</si>
  <si>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</si>
  <si>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</si>
  <si>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</si>
  <si>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</si>
  <si>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</si>
  <si>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</si>
  <si>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</si>
  <si>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</si>
  <si>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</si>
  <si>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</si>
  <si>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</si>
  <si>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</si>
  <si>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</si>
  <si>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</si>
  <si>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</si>
  <si>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</si>
  <si>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</si>
  <si>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</si>
  <si>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</si>
  <si>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</si>
  <si>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</si>
  <si>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</si>
  <si>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</si>
  <si>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</si>
  <si>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</si>
  <si>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</si>
  <si>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</si>
  <si>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</si>
  <si>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</si>
  <si>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</si>
  <si>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</si>
  <si>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</si>
  <si>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</si>
  <si>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</si>
  <si>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</si>
  <si>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</si>
  <si>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</si>
  <si>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</si>
  <si>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</si>
  <si>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</si>
  <si>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</si>
  <si>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</si>
  <si>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</si>
  <si>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</si>
  <si>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</si>
  <si>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</si>
  <si>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</si>
  <si>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</si>
  <si>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</si>
  <si>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</si>
  <si>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</si>
  <si>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</si>
  <si>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</si>
  <si>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</si>
  <si>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</si>
  <si>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</si>
  <si>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</si>
  <si>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</si>
  <si>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</si>
  <si>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</si>
  <si>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</si>
  <si>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</si>
  <si>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</si>
  <si>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</si>
  <si>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</si>
  <si>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</si>
  <si>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</si>
  <si>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</si>
  <si>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</si>
  <si>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</si>
  <si>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</si>
  <si>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</si>
  <si>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</si>
  <si>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</si>
  <si>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</si>
  <si>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</si>
  <si>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</si>
  <si>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</si>
  <si>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</si>
  <si>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</si>
  <si>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</si>
  <si>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</si>
  <si>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</si>
  <si>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</si>
  <si>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</si>
  <si>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</si>
  <si>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</si>
  <si>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</si>
  <si>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</si>
  <si>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</si>
  <si>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</si>
  <si>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</si>
  <si>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</si>
  <si>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</si>
  <si>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</si>
  <si>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</si>
  <si>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</si>
  <si>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</si>
  <si>
    <t>７月</t>
    <phoneticPr fontId="39"/>
  </si>
  <si>
    <t>岩手</t>
    <rPh sb="0" eb="2">
      <t>イワテ</t>
    </rPh>
    <phoneticPr fontId="39"/>
  </si>
  <si>
    <t>宮城</t>
    <rPh sb="0" eb="2">
      <t>ミヤギ</t>
    </rPh>
    <phoneticPr fontId="39"/>
  </si>
  <si>
    <t>福島</t>
    <rPh sb="0" eb="2">
      <t>フクシマ</t>
    </rPh>
    <phoneticPr fontId="39"/>
  </si>
  <si>
    <t>茨城</t>
    <rPh sb="0" eb="2">
      <t>イバラキ</t>
    </rPh>
    <phoneticPr fontId="39"/>
  </si>
  <si>
    <t>千葉</t>
    <rPh sb="0" eb="2">
      <t>チバ</t>
    </rPh>
    <phoneticPr fontId="39"/>
  </si>
  <si>
    <r>
      <t>参考資料　</t>
    </r>
    <r>
      <rPr>
        <b/>
        <sz val="12"/>
        <rFont val="ＭＳ Ｐゴシック"/>
        <family val="3"/>
        <charset val="128"/>
      </rPr>
      <t>（2014年8月29日現在）</t>
    </r>
    <phoneticPr fontId="2"/>
  </si>
  <si>
    <t>■　東日本大震災からの復旧関係工事（公共工事）</t>
    <phoneticPr fontId="2"/>
  </si>
  <si>
    <t>H23年４月</t>
    <rPh sb="3" eb="4">
      <t>ネン</t>
    </rPh>
    <phoneticPr fontId="2"/>
  </si>
  <si>
    <t>４月</t>
    <phoneticPr fontId="2"/>
  </si>
  <si>
    <t>７月</t>
    <phoneticPr fontId="2"/>
  </si>
  <si>
    <t>８月</t>
    <phoneticPr fontId="2"/>
  </si>
  <si>
    <t>7月</t>
    <rPh sb="1" eb="2">
      <t>ガツ</t>
    </rPh>
    <phoneticPr fontId="2"/>
  </si>
  <si>
    <t>9月</t>
    <phoneticPr fontId="2"/>
  </si>
  <si>
    <t>10月</t>
    <phoneticPr fontId="2"/>
  </si>
  <si>
    <t>11月</t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</si>
  <si>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</si>
  <si>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</si>
  <si>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</si>
  <si>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　＊　個別工事の表とは、1件あたりの受注額が500万円以上の工事が記載されたものである。</t>
    <phoneticPr fontId="2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</si>
</sst>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63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81" fontId="0" fillId="0" borderId="59" xfId="0" applyNumberFormat="1" applyFill="1" applyBorder="1" applyAlignment="1">
      <alignment vertical="center"/>
    </xf>
    <xf numFmtId="181" fontId="1" fillId="0" borderId="66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77" fontId="6" fillId="2" borderId="68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60" xfId="3" applyNumberFormat="1" applyFont="1" applyFill="1" applyBorder="1" applyAlignment="1">
      <alignment vertical="center"/>
    </xf>
    <xf numFmtId="181" fontId="1" fillId="0" borderId="59" xfId="3" applyNumberFormat="1" applyFont="1" applyFill="1" applyBorder="1" applyAlignment="1">
      <alignment vertical="center"/>
    </xf>
    <xf numFmtId="181" fontId="1" fillId="0" borderId="55" xfId="3" applyNumberFormat="1" applyFont="1" applyFill="1" applyBorder="1" applyAlignment="1">
      <alignment vertical="center"/>
    </xf>
    <xf numFmtId="178" fontId="3" fillId="0" borderId="0" xfId="3" applyNumberFormat="1"/>
    <xf numFmtId="180" fontId="3" fillId="0" borderId="0" xfId="3" applyNumberFormat="1"/>
    <xf numFmtId="180" fontId="7" fillId="0" borderId="41" xfId="3" applyNumberFormat="1" applyFont="1" applyBorder="1"/>
    <xf numFmtId="180" fontId="7" fillId="0" borderId="48" xfId="3" applyNumberFormat="1" applyFont="1" applyBorder="1"/>
    <xf numFmtId="178" fontId="3" fillId="0" borderId="20" xfId="3" applyNumberFormat="1" applyBorder="1"/>
    <xf numFmtId="180" fontId="3" fillId="0" borderId="52" xfId="3" applyNumberFormat="1" applyBorder="1"/>
    <xf numFmtId="178" fontId="3" fillId="0" borderId="33" xfId="3" applyNumberFormat="1" applyBorder="1"/>
    <xf numFmtId="180" fontId="3" fillId="0" borderId="54" xfId="3" applyNumberFormat="1" applyBorder="1"/>
    <xf numFmtId="0" fontId="3" fillId="0" borderId="71" xfId="3" applyBorder="1" applyAlignment="1">
      <alignment horizontal="center"/>
    </xf>
    <xf numFmtId="0" fontId="3" fillId="0" borderId="72" xfId="3" applyBorder="1" applyAlignment="1">
      <alignment horizontal="center"/>
    </xf>
    <xf numFmtId="178" fontId="3" fillId="0" borderId="45" xfId="3" applyNumberFormat="1" applyBorder="1"/>
    <xf numFmtId="180" fontId="3" fillId="0" borderId="73" xfId="3" applyNumberFormat="1" applyBorder="1"/>
    <xf numFmtId="180" fontId="3" fillId="0" borderId="12" xfId="3" applyNumberFormat="1" applyBorder="1"/>
    <xf numFmtId="180" fontId="3" fillId="0" borderId="31" xfId="3" applyNumberFormat="1" applyBorder="1"/>
    <xf numFmtId="178" fontId="3" fillId="0" borderId="74" xfId="3" applyNumberFormat="1" applyBorder="1"/>
    <xf numFmtId="178" fontId="3" fillId="0" borderId="75" xfId="3" applyNumberFormat="1" applyBorder="1"/>
    <xf numFmtId="181" fontId="1" fillId="0" borderId="60" xfId="3" applyNumberFormat="1" applyFont="1" applyBorder="1" applyAlignment="1">
      <alignment horizontal="right" vertical="center"/>
    </xf>
    <xf numFmtId="181" fontId="1" fillId="0" borderId="60" xfId="3" applyNumberFormat="1" applyFont="1" applyBorder="1" applyAlignment="1">
      <alignment vertical="center"/>
    </xf>
    <xf numFmtId="176" fontId="1" fillId="0" borderId="37" xfId="3" applyNumberFormat="1" applyFont="1" applyFill="1" applyBorder="1" applyAlignment="1">
      <alignment vertical="center"/>
    </xf>
    <xf numFmtId="176" fontId="1" fillId="0" borderId="49" xfId="3" applyNumberFormat="1" applyFont="1" applyFill="1" applyBorder="1" applyAlignment="1">
      <alignment vertical="center"/>
    </xf>
    <xf numFmtId="176" fontId="1" fillId="2" borderId="70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horizontal="right" vertical="center"/>
    </xf>
    <xf numFmtId="177" fontId="1" fillId="2" borderId="65" xfId="3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4" name="正方形/長方形 3"/>
        <xdr:cNvSpPr/>
      </xdr:nvSpPr>
      <xdr:spPr>
        <a:xfrm>
          <a:off x="377190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265">
        <v>3602</v>
      </c>
      <c r="E6" s="266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267">
        <v>3310</v>
      </c>
      <c r="E7" s="260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259">
        <v>4990.875</v>
      </c>
      <c r="E8" s="260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259">
        <v>8686</v>
      </c>
      <c r="E9" s="260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259">
        <v>10020</v>
      </c>
      <c r="E10" s="260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259">
        <v>169533</v>
      </c>
      <c r="E11" s="260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259">
        <v>82821</v>
      </c>
      <c r="E12" s="260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261">
        <v>7907</v>
      </c>
      <c r="E13" s="262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268">
        <v>43015</v>
      </c>
      <c r="E14" s="269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263">
        <f>SUM(D6:E14)</f>
        <v>333884.875</v>
      </c>
      <c r="E15" s="264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09">
        <v>-10596.267006000002</v>
      </c>
      <c r="E24" s="310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263">
        <f>SUM(D6:E24)</f>
        <v>593988.21799399995</v>
      </c>
      <c r="E25" s="264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06">
        <v>2011</v>
      </c>
      <c r="K34" s="311"/>
      <c r="L34" s="306">
        <v>2012</v>
      </c>
      <c r="M34" s="307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06">
        <v>2011</v>
      </c>
      <c r="K50" s="311"/>
      <c r="L50" s="306">
        <v>2012</v>
      </c>
      <c r="M50" s="307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274">
        <v>2008</v>
      </c>
      <c r="E66" s="271"/>
      <c r="F66" s="270">
        <v>2009</v>
      </c>
      <c r="G66" s="271"/>
      <c r="H66" s="270">
        <v>2010</v>
      </c>
      <c r="I66" s="271"/>
      <c r="J66" s="270">
        <v>2011</v>
      </c>
      <c r="K66" s="272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274">
        <v>2008</v>
      </c>
      <c r="E82" s="289"/>
      <c r="F82" s="270">
        <v>2009</v>
      </c>
      <c r="G82" s="289"/>
      <c r="H82" s="270">
        <v>2010</v>
      </c>
      <c r="I82" s="289"/>
      <c r="J82" s="270">
        <v>2011</v>
      </c>
      <c r="K82" s="290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12">
        <v>-10596.267006000002</v>
      </c>
      <c r="E24" s="313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14">
        <v>17431.741227999999</v>
      </c>
      <c r="E25" s="315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263">
        <f>SUM(D6:E25)</f>
        <v>611419.95922199998</v>
      </c>
      <c r="E26" s="264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06">
        <v>2011</v>
      </c>
      <c r="K35" s="311"/>
      <c r="L35" s="306">
        <v>2012</v>
      </c>
      <c r="M35" s="307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06">
        <v>2011</v>
      </c>
      <c r="K51" s="311"/>
      <c r="L51" s="306">
        <v>2012</v>
      </c>
      <c r="M51" s="307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274">
        <v>2008</v>
      </c>
      <c r="E67" s="271"/>
      <c r="F67" s="270">
        <v>2009</v>
      </c>
      <c r="G67" s="271"/>
      <c r="H67" s="270">
        <v>2010</v>
      </c>
      <c r="I67" s="271"/>
      <c r="J67" s="270">
        <v>2011</v>
      </c>
      <c r="K67" s="272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274">
        <v>2008</v>
      </c>
      <c r="E83" s="289"/>
      <c r="F83" s="270">
        <v>2009</v>
      </c>
      <c r="G83" s="289"/>
      <c r="H83" s="270">
        <v>2010</v>
      </c>
      <c r="I83" s="289"/>
      <c r="J83" s="270">
        <v>2011</v>
      </c>
      <c r="K83" s="290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18">
        <v>-10596.267006000002</v>
      </c>
      <c r="E24" s="318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19">
        <v>17431.741227999999</v>
      </c>
      <c r="E25" s="320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286">
        <v>26381</v>
      </c>
      <c r="E26" s="288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14">
        <v>17482.687375000001</v>
      </c>
      <c r="E27" s="315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16">
        <f>SUM(D6:E26)</f>
        <v>637800.95922199998</v>
      </c>
      <c r="E28" s="317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06">
        <v>2011</v>
      </c>
      <c r="K37" s="311"/>
      <c r="L37" s="306">
        <v>2012</v>
      </c>
      <c r="M37" s="307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06">
        <v>2011</v>
      </c>
      <c r="K53" s="311"/>
      <c r="L53" s="306">
        <v>2012</v>
      </c>
      <c r="M53" s="307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274">
        <v>2008</v>
      </c>
      <c r="E69" s="271"/>
      <c r="F69" s="270">
        <v>2009</v>
      </c>
      <c r="G69" s="271"/>
      <c r="H69" s="270">
        <v>2010</v>
      </c>
      <c r="I69" s="271"/>
      <c r="J69" s="270">
        <v>2011</v>
      </c>
      <c r="K69" s="272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274">
        <v>2008</v>
      </c>
      <c r="E85" s="289"/>
      <c r="F85" s="270">
        <v>2009</v>
      </c>
      <c r="G85" s="289"/>
      <c r="H85" s="270">
        <v>2010</v>
      </c>
      <c r="I85" s="289"/>
      <c r="J85" s="270">
        <v>2011</v>
      </c>
      <c r="K85" s="290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12">
        <v>-10596.267006000002</v>
      </c>
      <c r="E24" s="313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6">
        <v>17431.741227999999</v>
      </c>
      <c r="E25" s="288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6">
        <v>26380.90625</v>
      </c>
      <c r="E26" s="288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14">
        <v>17482.687375000001</v>
      </c>
      <c r="E27" s="315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263">
        <f>SUM(D6:E26)</f>
        <v>637800.86547199998</v>
      </c>
      <c r="E28" s="264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06">
        <v>2011</v>
      </c>
      <c r="K37" s="311"/>
      <c r="L37" s="306">
        <v>2012</v>
      </c>
      <c r="M37" s="307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06">
        <v>2011</v>
      </c>
      <c r="K53" s="311"/>
      <c r="L53" s="306">
        <v>2012</v>
      </c>
      <c r="M53" s="307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274">
        <v>2008</v>
      </c>
      <c r="E69" s="271"/>
      <c r="F69" s="270">
        <v>2009</v>
      </c>
      <c r="G69" s="271"/>
      <c r="H69" s="270">
        <v>2010</v>
      </c>
      <c r="I69" s="271"/>
      <c r="J69" s="270">
        <v>2011</v>
      </c>
      <c r="K69" s="321"/>
      <c r="L69" s="306">
        <v>2012</v>
      </c>
      <c r="M69" s="307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274">
        <v>2008</v>
      </c>
      <c r="E85" s="289"/>
      <c r="F85" s="270">
        <v>2009</v>
      </c>
      <c r="G85" s="289"/>
      <c r="H85" s="270">
        <v>2010</v>
      </c>
      <c r="I85" s="289"/>
      <c r="J85" s="270">
        <v>2011</v>
      </c>
      <c r="K85" s="290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12">
        <v>-10596.267006000002</v>
      </c>
      <c r="E24" s="313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6">
        <v>17431.741227999999</v>
      </c>
      <c r="E25" s="288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6">
        <v>26380.90625</v>
      </c>
      <c r="E26" s="288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6">
        <v>17482.687375000001</v>
      </c>
      <c r="E27" s="288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14">
        <v>31906.866649999996</v>
      </c>
      <c r="E28" s="315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263">
        <f>SUM(D6:E28)</f>
        <v>687190.41949699994</v>
      </c>
      <c r="E29" s="264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06">
        <v>2011</v>
      </c>
      <c r="K38" s="311"/>
      <c r="L38" s="306">
        <v>2012</v>
      </c>
      <c r="M38" s="307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06">
        <v>2011</v>
      </c>
      <c r="K54" s="311"/>
      <c r="L54" s="306">
        <v>2012</v>
      </c>
      <c r="M54" s="307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274">
        <v>2008</v>
      </c>
      <c r="E70" s="271"/>
      <c r="F70" s="270">
        <v>2009</v>
      </c>
      <c r="G70" s="271"/>
      <c r="H70" s="270">
        <v>2010</v>
      </c>
      <c r="I70" s="271"/>
      <c r="J70" s="270">
        <v>2011</v>
      </c>
      <c r="K70" s="321"/>
      <c r="L70" s="306">
        <v>2012</v>
      </c>
      <c r="M70" s="307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274">
        <v>2008</v>
      </c>
      <c r="E86" s="289"/>
      <c r="F86" s="270">
        <v>2009</v>
      </c>
      <c r="G86" s="289"/>
      <c r="H86" s="270">
        <v>2010</v>
      </c>
      <c r="I86" s="289"/>
      <c r="J86" s="270">
        <v>2011</v>
      </c>
      <c r="K86" s="290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12">
        <v>-10596.267006000002</v>
      </c>
      <c r="E24" s="313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6">
        <v>17431.741227999999</v>
      </c>
      <c r="E25" s="288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6">
        <v>26380.90625</v>
      </c>
      <c r="E26" s="288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6">
        <v>17482.687375000001</v>
      </c>
      <c r="E27" s="288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86">
        <v>31906.866649999996</v>
      </c>
      <c r="E28" s="288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14">
        <v>105378.147138</v>
      </c>
      <c r="E29" s="315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263">
        <f>SUM(D6:E29)</f>
        <v>792568.56663499994</v>
      </c>
      <c r="E30" s="264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06">
        <v>2011</v>
      </c>
      <c r="K39" s="311"/>
      <c r="L39" s="306">
        <v>2012</v>
      </c>
      <c r="M39" s="307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06">
        <v>2011</v>
      </c>
      <c r="K55" s="311"/>
      <c r="L55" s="306">
        <v>2012</v>
      </c>
      <c r="M55" s="307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274">
        <v>2008</v>
      </c>
      <c r="E71" s="271"/>
      <c r="F71" s="270">
        <v>2009</v>
      </c>
      <c r="G71" s="271"/>
      <c r="H71" s="270">
        <v>2010</v>
      </c>
      <c r="I71" s="271"/>
      <c r="J71" s="270">
        <v>2011</v>
      </c>
      <c r="K71" s="321"/>
      <c r="L71" s="306">
        <v>2012</v>
      </c>
      <c r="M71" s="307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274">
        <v>2008</v>
      </c>
      <c r="E87" s="289"/>
      <c r="F87" s="270">
        <v>2009</v>
      </c>
      <c r="G87" s="289"/>
      <c r="H87" s="270">
        <v>2010</v>
      </c>
      <c r="I87" s="289"/>
      <c r="J87" s="270">
        <v>2011</v>
      </c>
      <c r="K87" s="290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00">
        <v>78578</v>
      </c>
      <c r="E17" s="301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6">
        <v>14918.8945</v>
      </c>
      <c r="E18" s="297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00">
        <v>20918</v>
      </c>
      <c r="E22" s="301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6">
        <v>26380.90625</v>
      </c>
      <c r="E26" s="288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14">
        <v>19854.237499999999</v>
      </c>
      <c r="E30" s="315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263">
        <f>SUM(D6:E30)</f>
        <v>812422.80413499998</v>
      </c>
      <c r="E31" s="264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06">
        <v>2011</v>
      </c>
      <c r="K40" s="311"/>
      <c r="L40" s="306">
        <v>2012</v>
      </c>
      <c r="M40" s="307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06">
        <v>2011</v>
      </c>
      <c r="K56" s="311"/>
      <c r="L56" s="306">
        <v>2012</v>
      </c>
      <c r="M56" s="307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274">
        <v>2008</v>
      </c>
      <c r="E72" s="271"/>
      <c r="F72" s="270">
        <v>2009</v>
      </c>
      <c r="G72" s="271"/>
      <c r="H72" s="270">
        <v>2010</v>
      </c>
      <c r="I72" s="271"/>
      <c r="J72" s="270">
        <v>2011</v>
      </c>
      <c r="K72" s="321"/>
      <c r="L72" s="306">
        <v>2012</v>
      </c>
      <c r="M72" s="307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274">
        <v>2008</v>
      </c>
      <c r="E88" s="289"/>
      <c r="F88" s="270">
        <v>2009</v>
      </c>
      <c r="G88" s="289"/>
      <c r="H88" s="270">
        <v>2010</v>
      </c>
      <c r="I88" s="289"/>
      <c r="J88" s="270">
        <v>2011</v>
      </c>
      <c r="K88" s="322"/>
      <c r="L88" s="306">
        <v>2012</v>
      </c>
      <c r="M88" s="307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14">
        <v>21248.955841000003</v>
      </c>
      <c r="E31" s="315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263">
        <f>SUM(D6:E31)</f>
        <v>833671.75997599994</v>
      </c>
      <c r="E32" s="264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06">
        <v>2011</v>
      </c>
      <c r="K41" s="311"/>
      <c r="L41" s="306">
        <v>2012</v>
      </c>
      <c r="M41" s="307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06">
        <v>2011</v>
      </c>
      <c r="K57" s="311"/>
      <c r="L57" s="306">
        <v>2012</v>
      </c>
      <c r="M57" s="307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274">
        <v>2008</v>
      </c>
      <c r="E73" s="271"/>
      <c r="F73" s="270">
        <v>2009</v>
      </c>
      <c r="G73" s="271"/>
      <c r="H73" s="270">
        <v>2010</v>
      </c>
      <c r="I73" s="271"/>
      <c r="J73" s="270">
        <v>2011</v>
      </c>
      <c r="K73" s="321"/>
      <c r="L73" s="306">
        <v>2012</v>
      </c>
      <c r="M73" s="307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274">
        <v>2008</v>
      </c>
      <c r="E89" s="289"/>
      <c r="F89" s="270">
        <v>2009</v>
      </c>
      <c r="G89" s="289"/>
      <c r="H89" s="270">
        <v>2010</v>
      </c>
      <c r="I89" s="289"/>
      <c r="J89" s="270">
        <v>2011</v>
      </c>
      <c r="K89" s="322"/>
      <c r="L89" s="306">
        <v>2012</v>
      </c>
      <c r="M89" s="307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09">
        <v>38975.138680999997</v>
      </c>
      <c r="E32" s="310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263">
        <f>SUM(D6:E32)</f>
        <v>872646.89865699993</v>
      </c>
      <c r="E33" s="264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06">
        <v>2011</v>
      </c>
      <c r="K42" s="311"/>
      <c r="L42" s="306">
        <v>2012</v>
      </c>
      <c r="M42" s="307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06">
        <v>2011</v>
      </c>
      <c r="K58" s="311"/>
      <c r="L58" s="306">
        <v>2012</v>
      </c>
      <c r="M58" s="307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274">
        <v>2008</v>
      </c>
      <c r="E74" s="271"/>
      <c r="F74" s="270">
        <v>2009</v>
      </c>
      <c r="G74" s="271"/>
      <c r="H74" s="270">
        <v>2010</v>
      </c>
      <c r="I74" s="271"/>
      <c r="J74" s="270">
        <v>2011</v>
      </c>
      <c r="K74" s="321"/>
      <c r="L74" s="306">
        <v>2012</v>
      </c>
      <c r="M74" s="307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274">
        <v>2008</v>
      </c>
      <c r="E90" s="289"/>
      <c r="F90" s="270">
        <v>2009</v>
      </c>
      <c r="G90" s="289"/>
      <c r="H90" s="270">
        <v>2010</v>
      </c>
      <c r="I90" s="289"/>
      <c r="J90" s="270">
        <v>2011</v>
      </c>
      <c r="K90" s="322"/>
      <c r="L90" s="306">
        <v>2012</v>
      </c>
      <c r="M90" s="307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263">
        <f>SUM(D6:E33)</f>
        <v>891170.46535099996</v>
      </c>
      <c r="E34" s="264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06">
        <v>2011</v>
      </c>
      <c r="K43" s="311"/>
      <c r="L43" s="306">
        <v>2012</v>
      </c>
      <c r="M43" s="311"/>
      <c r="N43" s="306">
        <v>2013</v>
      </c>
      <c r="O43" s="307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06">
        <v>2011</v>
      </c>
      <c r="K59" s="311"/>
      <c r="L59" s="306">
        <v>2012</v>
      </c>
      <c r="M59" s="307"/>
      <c r="N59" s="325"/>
      <c r="O59" s="326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274">
        <v>2008</v>
      </c>
      <c r="E75" s="271"/>
      <c r="F75" s="270">
        <v>2009</v>
      </c>
      <c r="G75" s="271"/>
      <c r="H75" s="270">
        <v>2010</v>
      </c>
      <c r="I75" s="271"/>
      <c r="J75" s="270">
        <v>2011</v>
      </c>
      <c r="K75" s="321"/>
      <c r="L75" s="306">
        <v>2012</v>
      </c>
      <c r="M75" s="307"/>
      <c r="N75" s="325"/>
      <c r="O75" s="326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274">
        <v>2008</v>
      </c>
      <c r="E91" s="289"/>
      <c r="F91" s="270">
        <v>2009</v>
      </c>
      <c r="G91" s="289"/>
      <c r="H91" s="270">
        <v>2010</v>
      </c>
      <c r="I91" s="289"/>
      <c r="J91" s="270">
        <v>2011</v>
      </c>
      <c r="K91" s="322"/>
      <c r="L91" s="306">
        <v>2012</v>
      </c>
      <c r="M91" s="307"/>
      <c r="N91" s="325"/>
      <c r="O91" s="326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65">
        <v>3602</v>
      </c>
      <c r="E6" s="266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67">
        <v>3310</v>
      </c>
      <c r="E7" s="260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259">
        <v>4990.875</v>
      </c>
      <c r="E8" s="260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59">
        <v>8686</v>
      </c>
      <c r="E9" s="260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59">
        <v>10020</v>
      </c>
      <c r="E10" s="260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59">
        <v>169533</v>
      </c>
      <c r="E11" s="260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59">
        <v>82821</v>
      </c>
      <c r="E12" s="260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61">
        <v>7907</v>
      </c>
      <c r="E13" s="262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73">
        <v>43015</v>
      </c>
      <c r="E14" s="260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73">
        <v>6992</v>
      </c>
      <c r="E15" s="260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268">
        <v>20977</v>
      </c>
      <c r="E16" s="269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263">
        <f>SUM(D6:E16)</f>
        <v>361853.875</v>
      </c>
      <c r="E17" s="264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274">
        <v>2008</v>
      </c>
      <c r="E58" s="271"/>
      <c r="F58" s="270">
        <v>2009</v>
      </c>
      <c r="G58" s="271"/>
      <c r="H58" s="270">
        <v>2010</v>
      </c>
      <c r="I58" s="271"/>
      <c r="J58" s="270">
        <v>2011</v>
      </c>
      <c r="K58" s="272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27">
        <v>88782</v>
      </c>
      <c r="E34" s="328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263">
        <f>SUM(D6:E34)</f>
        <v>979952.46535099996</v>
      </c>
      <c r="E35" s="264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06">
        <v>2011</v>
      </c>
      <c r="K44" s="311"/>
      <c r="L44" s="306">
        <v>2012</v>
      </c>
      <c r="M44" s="311"/>
      <c r="N44" s="306">
        <v>2013</v>
      </c>
      <c r="O44" s="307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06">
        <v>2011</v>
      </c>
      <c r="K60" s="311"/>
      <c r="L60" s="306">
        <v>2012</v>
      </c>
      <c r="M60" s="307"/>
      <c r="N60" s="325"/>
      <c r="O60" s="326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274">
        <v>2008</v>
      </c>
      <c r="E76" s="271"/>
      <c r="F76" s="270">
        <v>2009</v>
      </c>
      <c r="G76" s="271"/>
      <c r="H76" s="270">
        <v>2010</v>
      </c>
      <c r="I76" s="271"/>
      <c r="J76" s="270">
        <v>2011</v>
      </c>
      <c r="K76" s="321"/>
      <c r="L76" s="306">
        <v>2012</v>
      </c>
      <c r="M76" s="307"/>
      <c r="N76" s="325"/>
      <c r="O76" s="326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274">
        <v>2008</v>
      </c>
      <c r="E92" s="289"/>
      <c r="F92" s="270">
        <v>2009</v>
      </c>
      <c r="G92" s="289"/>
      <c r="H92" s="270">
        <v>2010</v>
      </c>
      <c r="I92" s="289"/>
      <c r="J92" s="270">
        <v>2011</v>
      </c>
      <c r="K92" s="322"/>
      <c r="L92" s="306">
        <v>2012</v>
      </c>
      <c r="M92" s="307"/>
      <c r="N92" s="325"/>
      <c r="O92" s="326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14">
        <v>40815</v>
      </c>
      <c r="E35" s="315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263">
        <f>SUM(D6:E35)</f>
        <v>1020767.465351</v>
      </c>
      <c r="E36" s="264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06">
        <v>2011</v>
      </c>
      <c r="K45" s="311"/>
      <c r="L45" s="306">
        <v>2012</v>
      </c>
      <c r="M45" s="311"/>
      <c r="N45" s="306">
        <v>2013</v>
      </c>
      <c r="O45" s="307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06">
        <v>2011</v>
      </c>
      <c r="K61" s="311"/>
      <c r="L61" s="306">
        <v>2012</v>
      </c>
      <c r="M61" s="307"/>
      <c r="N61" s="325"/>
      <c r="O61" s="326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274">
        <v>2008</v>
      </c>
      <c r="E77" s="271"/>
      <c r="F77" s="270">
        <v>2009</v>
      </c>
      <c r="G77" s="271"/>
      <c r="H77" s="270">
        <v>2010</v>
      </c>
      <c r="I77" s="271"/>
      <c r="J77" s="270">
        <v>2011</v>
      </c>
      <c r="K77" s="321"/>
      <c r="L77" s="306">
        <v>2012</v>
      </c>
      <c r="M77" s="307"/>
      <c r="N77" s="325"/>
      <c r="O77" s="326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274">
        <v>2008</v>
      </c>
      <c r="E93" s="289"/>
      <c r="F93" s="270">
        <v>2009</v>
      </c>
      <c r="G93" s="289"/>
      <c r="H93" s="270">
        <v>2010</v>
      </c>
      <c r="I93" s="289"/>
      <c r="J93" s="270">
        <v>2011</v>
      </c>
      <c r="K93" s="322"/>
      <c r="L93" s="306">
        <v>2012</v>
      </c>
      <c r="M93" s="307"/>
      <c r="N93" s="325"/>
      <c r="O93" s="326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6">
        <v>40815</v>
      </c>
      <c r="E35" s="288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14">
        <v>22794.838349999998</v>
      </c>
      <c r="E36" s="315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263">
        <f>SUM(D6:E36)</f>
        <v>1043562.3037009999</v>
      </c>
      <c r="E37" s="264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06">
        <v>2011</v>
      </c>
      <c r="K46" s="311"/>
      <c r="L46" s="306">
        <v>2012</v>
      </c>
      <c r="M46" s="311"/>
      <c r="N46" s="306">
        <v>2013</v>
      </c>
      <c r="O46" s="307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06">
        <v>2011</v>
      </c>
      <c r="K62" s="311"/>
      <c r="L62" s="306">
        <v>2012</v>
      </c>
      <c r="M62" s="311"/>
      <c r="N62" s="306">
        <v>2013</v>
      </c>
      <c r="O62" s="307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274">
        <v>2008</v>
      </c>
      <c r="E78" s="271"/>
      <c r="F78" s="270">
        <v>2009</v>
      </c>
      <c r="G78" s="271"/>
      <c r="H78" s="270">
        <v>2010</v>
      </c>
      <c r="I78" s="271"/>
      <c r="J78" s="270">
        <v>2011</v>
      </c>
      <c r="K78" s="321"/>
      <c r="L78" s="306">
        <v>2012</v>
      </c>
      <c r="M78" s="307"/>
      <c r="N78" s="325"/>
      <c r="O78" s="326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274">
        <v>2008</v>
      </c>
      <c r="E94" s="289"/>
      <c r="F94" s="270">
        <v>2009</v>
      </c>
      <c r="G94" s="289"/>
      <c r="H94" s="270">
        <v>2010</v>
      </c>
      <c r="I94" s="289"/>
      <c r="J94" s="270">
        <v>2011</v>
      </c>
      <c r="K94" s="322"/>
      <c r="L94" s="306">
        <v>2012</v>
      </c>
      <c r="M94" s="307"/>
      <c r="N94" s="325"/>
      <c r="O94" s="326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6">
        <v>40815</v>
      </c>
      <c r="E35" s="288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23">
        <v>22794.838349999998</v>
      </c>
      <c r="E36" s="324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14">
        <v>23499.218844000003</v>
      </c>
      <c r="E37" s="315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263">
        <f>SUM(D6:E37)</f>
        <v>1067061.5225449998</v>
      </c>
      <c r="E38" s="264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06">
        <v>2011</v>
      </c>
      <c r="K47" s="311"/>
      <c r="L47" s="306">
        <v>2012</v>
      </c>
      <c r="M47" s="311"/>
      <c r="N47" s="306">
        <v>2013</v>
      </c>
      <c r="O47" s="307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06">
        <v>2011</v>
      </c>
      <c r="K63" s="311"/>
      <c r="L63" s="306">
        <v>2012</v>
      </c>
      <c r="M63" s="311"/>
      <c r="N63" s="306">
        <v>2013</v>
      </c>
      <c r="O63" s="307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274">
        <v>2008</v>
      </c>
      <c r="E79" s="271"/>
      <c r="F79" s="270">
        <v>2009</v>
      </c>
      <c r="G79" s="271"/>
      <c r="H79" s="270">
        <v>2010</v>
      </c>
      <c r="I79" s="271"/>
      <c r="J79" s="270">
        <v>2011</v>
      </c>
      <c r="K79" s="321"/>
      <c r="L79" s="306">
        <v>2012</v>
      </c>
      <c r="M79" s="307"/>
      <c r="N79" s="325"/>
      <c r="O79" s="326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274">
        <v>2008</v>
      </c>
      <c r="E95" s="289"/>
      <c r="F95" s="270">
        <v>2009</v>
      </c>
      <c r="G95" s="289"/>
      <c r="H95" s="270">
        <v>2010</v>
      </c>
      <c r="I95" s="289"/>
      <c r="J95" s="270">
        <v>2011</v>
      </c>
      <c r="K95" s="322"/>
      <c r="L95" s="306">
        <v>2012</v>
      </c>
      <c r="M95" s="307"/>
      <c r="N95" s="325"/>
      <c r="O95" s="326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3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6">
        <v>40815</v>
      </c>
      <c r="E35" s="288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23">
        <v>22794.838349999998</v>
      </c>
      <c r="E36" s="324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6">
        <v>23499.218844000003</v>
      </c>
      <c r="E37" s="288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14">
        <v>59730</v>
      </c>
      <c r="E38" s="315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263">
        <f>SUM(D6:E38)</f>
        <v>1126791.5225449998</v>
      </c>
      <c r="E39" s="264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06">
        <v>2011</v>
      </c>
      <c r="K48" s="311"/>
      <c r="L48" s="306">
        <v>2012</v>
      </c>
      <c r="M48" s="311"/>
      <c r="N48" s="306">
        <v>2013</v>
      </c>
      <c r="O48" s="307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06">
        <v>2011</v>
      </c>
      <c r="K64" s="311"/>
      <c r="L64" s="306">
        <v>2012</v>
      </c>
      <c r="M64" s="311"/>
      <c r="N64" s="306">
        <v>2013</v>
      </c>
      <c r="O64" s="307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274">
        <v>2008</v>
      </c>
      <c r="E80" s="271"/>
      <c r="F80" s="270">
        <v>2009</v>
      </c>
      <c r="G80" s="271"/>
      <c r="H80" s="270">
        <v>2010</v>
      </c>
      <c r="I80" s="271"/>
      <c r="J80" s="270">
        <v>2011</v>
      </c>
      <c r="K80" s="321"/>
      <c r="L80" s="306">
        <v>2012</v>
      </c>
      <c r="M80" s="307"/>
      <c r="N80" s="325"/>
      <c r="O80" s="326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274">
        <v>2008</v>
      </c>
      <c r="E96" s="289"/>
      <c r="F96" s="270">
        <v>2009</v>
      </c>
      <c r="G96" s="289"/>
      <c r="H96" s="270">
        <v>2010</v>
      </c>
      <c r="I96" s="289"/>
      <c r="J96" s="270">
        <v>2011</v>
      </c>
      <c r="K96" s="322"/>
      <c r="L96" s="306">
        <v>2012</v>
      </c>
      <c r="M96" s="307"/>
      <c r="N96" s="325"/>
      <c r="O96" s="326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3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6">
        <v>40815</v>
      </c>
      <c r="E35" s="288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23">
        <v>22794.838349999998</v>
      </c>
      <c r="E36" s="324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6">
        <v>23499.218844000003</v>
      </c>
      <c r="E37" s="288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86">
        <v>59730</v>
      </c>
      <c r="E38" s="288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14">
        <v>17070.221545</v>
      </c>
      <c r="E39" s="315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29">
        <f>SUM(D6:E39)</f>
        <v>1143861.7440899999</v>
      </c>
      <c r="E40" s="330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06">
        <v>2011</v>
      </c>
      <c r="K49" s="311"/>
      <c r="L49" s="306">
        <v>2012</v>
      </c>
      <c r="M49" s="311"/>
      <c r="N49" s="306">
        <v>2013</v>
      </c>
      <c r="O49" s="307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06">
        <v>2011</v>
      </c>
      <c r="K65" s="311"/>
      <c r="L65" s="306">
        <v>2012</v>
      </c>
      <c r="M65" s="311"/>
      <c r="N65" s="306">
        <v>2013</v>
      </c>
      <c r="O65" s="307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274">
        <v>2008</v>
      </c>
      <c r="E81" s="271"/>
      <c r="F81" s="270">
        <v>2009</v>
      </c>
      <c r="G81" s="271"/>
      <c r="H81" s="270">
        <v>2010</v>
      </c>
      <c r="I81" s="271"/>
      <c r="J81" s="270">
        <v>2011</v>
      </c>
      <c r="K81" s="321"/>
      <c r="L81" s="306">
        <v>2012</v>
      </c>
      <c r="M81" s="307"/>
      <c r="N81" s="325"/>
      <c r="O81" s="326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274">
        <v>2008</v>
      </c>
      <c r="E97" s="289"/>
      <c r="F97" s="270">
        <v>2009</v>
      </c>
      <c r="G97" s="289"/>
      <c r="H97" s="270">
        <v>2010</v>
      </c>
      <c r="I97" s="289"/>
      <c r="J97" s="270">
        <v>2011</v>
      </c>
      <c r="K97" s="322"/>
      <c r="L97" s="306">
        <v>2012</v>
      </c>
      <c r="M97" s="307"/>
      <c r="N97" s="325"/>
      <c r="O97" s="326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0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6">
        <v>40815</v>
      </c>
      <c r="E35" s="288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23">
        <v>22794.838349999998</v>
      </c>
      <c r="E36" s="324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6">
        <v>23499.218844000003</v>
      </c>
      <c r="E37" s="288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86">
        <v>59730</v>
      </c>
      <c r="E38" s="288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286">
        <v>17070.221545</v>
      </c>
      <c r="E39" s="288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14">
        <v>11256.046354</v>
      </c>
      <c r="E40" s="315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29">
        <f>SUM(D6:E40)</f>
        <v>1155117.7904439999</v>
      </c>
      <c r="E41" s="330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06">
        <v>2011</v>
      </c>
      <c r="K50" s="311"/>
      <c r="L50" s="306">
        <v>2012</v>
      </c>
      <c r="M50" s="311"/>
      <c r="N50" s="306">
        <v>2013</v>
      </c>
      <c r="O50" s="307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06">
        <v>2011</v>
      </c>
      <c r="K66" s="311"/>
      <c r="L66" s="306">
        <v>2012</v>
      </c>
      <c r="M66" s="311"/>
      <c r="N66" s="306">
        <v>2013</v>
      </c>
      <c r="O66" s="307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274">
        <v>2008</v>
      </c>
      <c r="E82" s="271"/>
      <c r="F82" s="270">
        <v>2009</v>
      </c>
      <c r="G82" s="271"/>
      <c r="H82" s="270">
        <v>2010</v>
      </c>
      <c r="I82" s="271"/>
      <c r="J82" s="270">
        <v>2011</v>
      </c>
      <c r="K82" s="321"/>
      <c r="L82" s="306">
        <v>2012</v>
      </c>
      <c r="M82" s="307"/>
      <c r="N82" s="325"/>
      <c r="O82" s="326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274">
        <v>2008</v>
      </c>
      <c r="E98" s="289"/>
      <c r="F98" s="270">
        <v>2009</v>
      </c>
      <c r="G98" s="289"/>
      <c r="H98" s="270">
        <v>2010</v>
      </c>
      <c r="I98" s="289"/>
      <c r="J98" s="270">
        <v>2011</v>
      </c>
      <c r="K98" s="322"/>
      <c r="L98" s="306">
        <v>2012</v>
      </c>
      <c r="M98" s="307"/>
      <c r="N98" s="325"/>
      <c r="O98" s="326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A34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6">
        <v>40815</v>
      </c>
      <c r="E35" s="288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23">
        <v>22794.838349999998</v>
      </c>
      <c r="E36" s="324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6">
        <v>23499.218844000003</v>
      </c>
      <c r="E37" s="288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86">
        <v>59730</v>
      </c>
      <c r="E38" s="288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286">
        <v>17070.221545</v>
      </c>
      <c r="E39" s="288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286">
        <v>11256.046354</v>
      </c>
      <c r="E40" s="288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31">
        <f>SUM(D6:E41)</f>
        <v>1237726.7904439999</v>
      </c>
      <c r="E42" s="332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06">
        <v>2011</v>
      </c>
      <c r="K51" s="311"/>
      <c r="L51" s="306">
        <v>2012</v>
      </c>
      <c r="M51" s="311"/>
      <c r="N51" s="306">
        <v>2013</v>
      </c>
      <c r="O51" s="307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06">
        <v>2011</v>
      </c>
      <c r="K67" s="311"/>
      <c r="L67" s="306">
        <v>2012</v>
      </c>
      <c r="M67" s="311"/>
      <c r="N67" s="306">
        <v>2013</v>
      </c>
      <c r="O67" s="307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274">
        <v>2008</v>
      </c>
      <c r="E83" s="271"/>
      <c r="F83" s="270">
        <v>2009</v>
      </c>
      <c r="G83" s="271"/>
      <c r="H83" s="270">
        <v>2010</v>
      </c>
      <c r="I83" s="271"/>
      <c r="J83" s="270">
        <v>2011</v>
      </c>
      <c r="K83" s="321"/>
      <c r="L83" s="306">
        <v>2012</v>
      </c>
      <c r="M83" s="311"/>
      <c r="N83" s="306">
        <v>2013</v>
      </c>
      <c r="O83" s="307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274">
        <v>2008</v>
      </c>
      <c r="E99" s="289"/>
      <c r="F99" s="270">
        <v>2009</v>
      </c>
      <c r="G99" s="289"/>
      <c r="H99" s="270">
        <v>2010</v>
      </c>
      <c r="I99" s="289"/>
      <c r="J99" s="270">
        <v>2011</v>
      </c>
      <c r="K99" s="322"/>
      <c r="L99" s="306">
        <v>2012</v>
      </c>
      <c r="M99" s="307"/>
      <c r="N99" s="326"/>
      <c r="O99" s="326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86">
        <v>40815</v>
      </c>
      <c r="E35" s="288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23">
        <v>22794.838349999998</v>
      </c>
      <c r="E36" s="324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86">
        <v>23499.218844000003</v>
      </c>
      <c r="E37" s="288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86">
        <v>59730</v>
      </c>
      <c r="E38" s="288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86">
        <v>17070.221545</v>
      </c>
      <c r="E39" s="288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86">
        <v>11256.046354</v>
      </c>
      <c r="E40" s="288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86">
        <v>82609</v>
      </c>
      <c r="E41" s="288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14">
        <v>12235</v>
      </c>
      <c r="E42" s="315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31">
        <f>SUM(D6:E42)</f>
        <v>1249961.7904439999</v>
      </c>
      <c r="E43" s="332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06">
        <v>2011</v>
      </c>
      <c r="K52" s="311"/>
      <c r="L52" s="306">
        <v>2012</v>
      </c>
      <c r="M52" s="311"/>
      <c r="N52" s="306">
        <v>2013</v>
      </c>
      <c r="O52" s="307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06">
        <v>2011</v>
      </c>
      <c r="K68" s="311"/>
      <c r="L68" s="306">
        <v>2012</v>
      </c>
      <c r="M68" s="311"/>
      <c r="N68" s="306">
        <v>2013</v>
      </c>
      <c r="O68" s="307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274">
        <v>2008</v>
      </c>
      <c r="E84" s="271"/>
      <c r="F84" s="270">
        <v>2009</v>
      </c>
      <c r="G84" s="271"/>
      <c r="H84" s="270">
        <v>2010</v>
      </c>
      <c r="I84" s="271"/>
      <c r="J84" s="270">
        <v>2011</v>
      </c>
      <c r="K84" s="321"/>
      <c r="L84" s="306">
        <v>2012</v>
      </c>
      <c r="M84" s="311"/>
      <c r="N84" s="306">
        <v>2013</v>
      </c>
      <c r="O84" s="307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274">
        <v>2008</v>
      </c>
      <c r="E100" s="289"/>
      <c r="F100" s="270">
        <v>2009</v>
      </c>
      <c r="G100" s="289"/>
      <c r="H100" s="270">
        <v>2010</v>
      </c>
      <c r="I100" s="289"/>
      <c r="J100" s="270">
        <v>2011</v>
      </c>
      <c r="K100" s="322"/>
      <c r="L100" s="306">
        <v>2012</v>
      </c>
      <c r="M100" s="307"/>
      <c r="N100" s="306">
        <v>2013</v>
      </c>
      <c r="O100" s="307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topLeftCell="A22"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8">
        <v>3310</v>
      </c>
      <c r="E7" s="299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300">
        <v>78578</v>
      </c>
      <c r="E17" s="301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6">
        <v>14918.8945</v>
      </c>
      <c r="E18" s="297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304">
        <v>51937.764000000003</v>
      </c>
      <c r="E19" s="305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300">
        <v>23633.109750000003</v>
      </c>
      <c r="E20" s="301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300">
        <v>33235.215000000004</v>
      </c>
      <c r="E21" s="301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300">
        <v>20918</v>
      </c>
      <c r="E22" s="301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300">
        <v>19509.626749999999</v>
      </c>
      <c r="E23" s="301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6">
        <v>17482.687375000001</v>
      </c>
      <c r="E27" s="288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86">
        <v>18523.566694000001</v>
      </c>
      <c r="E33" s="288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86">
        <v>88782</v>
      </c>
      <c r="E34" s="288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86">
        <v>40815</v>
      </c>
      <c r="E35" s="288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23">
        <v>22794.838349999998</v>
      </c>
      <c r="E36" s="324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86">
        <v>23499.218844000003</v>
      </c>
      <c r="E37" s="288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86">
        <v>59730</v>
      </c>
      <c r="E38" s="288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86">
        <v>17070.221545</v>
      </c>
      <c r="E39" s="288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86">
        <v>11256.046354</v>
      </c>
      <c r="E40" s="288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86">
        <v>82609</v>
      </c>
      <c r="E41" s="288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27">
        <v>12235</v>
      </c>
      <c r="E42" s="328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14">
        <v>84053</v>
      </c>
      <c r="E43" s="315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31">
        <f>SUM(D6:E43)</f>
        <v>1334014.7904439999</v>
      </c>
      <c r="E44" s="332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06">
        <v>2011</v>
      </c>
      <c r="K53" s="311"/>
      <c r="L53" s="306">
        <v>2012</v>
      </c>
      <c r="M53" s="311"/>
      <c r="N53" s="306">
        <v>2013</v>
      </c>
      <c r="O53" s="307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06">
        <v>2011</v>
      </c>
      <c r="K69" s="311"/>
      <c r="L69" s="306">
        <v>2012</v>
      </c>
      <c r="M69" s="311"/>
      <c r="N69" s="306">
        <v>2013</v>
      </c>
      <c r="O69" s="307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274">
        <v>2008</v>
      </c>
      <c r="E85" s="271"/>
      <c r="F85" s="270">
        <v>2009</v>
      </c>
      <c r="G85" s="271"/>
      <c r="H85" s="270">
        <v>2010</v>
      </c>
      <c r="I85" s="271"/>
      <c r="J85" s="270">
        <v>2011</v>
      </c>
      <c r="K85" s="321"/>
      <c r="L85" s="306">
        <v>2012</v>
      </c>
      <c r="M85" s="311"/>
      <c r="N85" s="306">
        <v>2013</v>
      </c>
      <c r="O85" s="307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274">
        <v>2008</v>
      </c>
      <c r="E101" s="289"/>
      <c r="F101" s="270">
        <v>2009</v>
      </c>
      <c r="G101" s="289"/>
      <c r="H101" s="270">
        <v>2010</v>
      </c>
      <c r="I101" s="289"/>
      <c r="J101" s="270">
        <v>2011</v>
      </c>
      <c r="K101" s="322"/>
      <c r="L101" s="306">
        <v>2012</v>
      </c>
      <c r="M101" s="307"/>
      <c r="N101" s="306">
        <v>2013</v>
      </c>
      <c r="O101" s="307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65">
        <v>3602</v>
      </c>
      <c r="E6" s="266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67">
        <v>3310</v>
      </c>
      <c r="E7" s="260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59">
        <v>4990.875</v>
      </c>
      <c r="E8" s="260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59">
        <v>8686</v>
      </c>
      <c r="E9" s="260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59">
        <v>10020</v>
      </c>
      <c r="E10" s="260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59">
        <v>169533</v>
      </c>
      <c r="E11" s="260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59">
        <v>82821</v>
      </c>
      <c r="E12" s="260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61">
        <v>7907</v>
      </c>
      <c r="E13" s="262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73">
        <v>43015</v>
      </c>
      <c r="E14" s="260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73">
        <v>6992</v>
      </c>
      <c r="E15" s="260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75">
        <v>20977</v>
      </c>
      <c r="E16" s="276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268">
        <v>78578</v>
      </c>
      <c r="E17" s="277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263">
        <f>SUM(D6:E17)</f>
        <v>440431.875</v>
      </c>
      <c r="E18" s="264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274">
        <v>2008</v>
      </c>
      <c r="E59" s="271"/>
      <c r="F59" s="270">
        <v>2009</v>
      </c>
      <c r="G59" s="271"/>
      <c r="H59" s="270">
        <v>2010</v>
      </c>
      <c r="I59" s="271"/>
      <c r="J59" s="270">
        <v>2011</v>
      </c>
      <c r="K59" s="272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2"/>
  <sheetViews>
    <sheetView topLeftCell="A28" workbookViewId="0">
      <selection activeCell="N43" sqref="N4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0.625" style="2" customWidth="1"/>
    <col min="17" max="17" width="7.625" style="2" customWidth="1"/>
    <col min="18" max="19" width="6.875" style="2" customWidth="1"/>
    <col min="20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110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  <c r="M5" s="3"/>
      <c r="O5" s="3"/>
    </row>
    <row r="6" spans="1:15" ht="14.25" thickTop="1">
      <c r="B6" s="160" t="s">
        <v>111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  <c r="O6" s="3"/>
    </row>
    <row r="7" spans="1:15">
      <c r="B7" s="163" t="s">
        <v>6</v>
      </c>
      <c r="C7" s="164">
        <v>103959</v>
      </c>
      <c r="D7" s="280">
        <v>3310</v>
      </c>
      <c r="E7" s="356"/>
      <c r="F7" s="165">
        <f t="shared" ref="F7:F31" si="0">D7/C7*100</f>
        <v>3.1839475177714291</v>
      </c>
      <c r="K7" s="3"/>
      <c r="M7" s="3"/>
      <c r="O7" s="3"/>
    </row>
    <row r="8" spans="1:15">
      <c r="B8" s="163" t="s">
        <v>7</v>
      </c>
      <c r="C8" s="166">
        <v>144317</v>
      </c>
      <c r="D8" s="282">
        <v>4990.875</v>
      </c>
      <c r="E8" s="357"/>
      <c r="F8" s="165">
        <f t="shared" si="0"/>
        <v>3.4582724141992975</v>
      </c>
      <c r="K8" s="3"/>
      <c r="M8" s="3"/>
      <c r="O8" s="3"/>
    </row>
    <row r="9" spans="1:15">
      <c r="B9" s="163" t="s">
        <v>8</v>
      </c>
      <c r="C9" s="166">
        <v>110280</v>
      </c>
      <c r="D9" s="282">
        <v>8686</v>
      </c>
      <c r="E9" s="357"/>
      <c r="F9" s="165">
        <f t="shared" si="0"/>
        <v>7.8763148349655419</v>
      </c>
      <c r="K9" s="3"/>
      <c r="M9" s="3"/>
      <c r="O9" s="3"/>
    </row>
    <row r="10" spans="1:15">
      <c r="B10" s="163" t="s">
        <v>9</v>
      </c>
      <c r="C10" s="110">
        <v>148424</v>
      </c>
      <c r="D10" s="282">
        <v>10020</v>
      </c>
      <c r="E10" s="357"/>
      <c r="F10" s="165">
        <f t="shared" si="0"/>
        <v>6.7509297687705487</v>
      </c>
      <c r="K10" s="3"/>
      <c r="M10" s="3"/>
      <c r="O10" s="3"/>
    </row>
    <row r="11" spans="1:15">
      <c r="B11" s="163" t="s">
        <v>10</v>
      </c>
      <c r="C11" s="166">
        <v>328965</v>
      </c>
      <c r="D11" s="282">
        <v>169533</v>
      </c>
      <c r="E11" s="357"/>
      <c r="F11" s="165">
        <f t="shared" si="0"/>
        <v>51.535269709543563</v>
      </c>
      <c r="K11" s="3"/>
      <c r="M11" s="3"/>
      <c r="O11" s="3"/>
    </row>
    <row r="12" spans="1:15">
      <c r="B12" s="156" t="s">
        <v>11</v>
      </c>
      <c r="C12" s="167">
        <v>215799</v>
      </c>
      <c r="D12" s="282">
        <v>82821</v>
      </c>
      <c r="E12" s="357"/>
      <c r="F12" s="168">
        <f t="shared" si="0"/>
        <v>38.378769132387077</v>
      </c>
      <c r="K12" s="3"/>
      <c r="M12" s="3"/>
      <c r="N12" s="235"/>
      <c r="O12" s="3"/>
    </row>
    <row r="13" spans="1:15">
      <c r="B13" s="109" t="s">
        <v>35</v>
      </c>
      <c r="C13" s="169">
        <v>157114</v>
      </c>
      <c r="D13" s="336">
        <v>7907</v>
      </c>
      <c r="E13" s="337"/>
      <c r="F13" s="170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69">
        <v>215533</v>
      </c>
      <c r="D14" s="285">
        <v>43015</v>
      </c>
      <c r="E14" s="287"/>
      <c r="F14" s="170">
        <f>D14/C14*100</f>
        <v>19.957500707548263</v>
      </c>
      <c r="K14" s="3"/>
      <c r="M14" s="3"/>
      <c r="O14" s="3"/>
    </row>
    <row r="15" spans="1:15">
      <c r="B15" s="109" t="s">
        <v>94</v>
      </c>
      <c r="C15" s="169">
        <v>171297</v>
      </c>
      <c r="D15" s="285">
        <v>6992</v>
      </c>
      <c r="E15" s="287"/>
      <c r="F15" s="170">
        <f>D15/C15*100</f>
        <v>4.0817994477428092</v>
      </c>
      <c r="K15" s="3"/>
      <c r="M15" s="3"/>
      <c r="O15" s="3"/>
    </row>
    <row r="16" spans="1:15">
      <c r="B16" s="153" t="s">
        <v>41</v>
      </c>
      <c r="C16" s="171">
        <v>242761</v>
      </c>
      <c r="D16" s="286">
        <v>20977</v>
      </c>
      <c r="E16" s="288"/>
      <c r="F16" s="172">
        <f t="shared" si="0"/>
        <v>8.6410090582918997</v>
      </c>
      <c r="K16" s="3"/>
      <c r="M16" s="3"/>
      <c r="O16" s="3"/>
    </row>
    <row r="17" spans="1:15">
      <c r="B17" s="153" t="s">
        <v>43</v>
      </c>
      <c r="C17" s="171">
        <v>505797</v>
      </c>
      <c r="D17" s="286">
        <v>78578</v>
      </c>
      <c r="E17" s="288"/>
      <c r="F17" s="172">
        <f t="shared" si="0"/>
        <v>15.535481626027833</v>
      </c>
      <c r="K17" s="3"/>
      <c r="M17" s="3"/>
      <c r="O17" s="3"/>
    </row>
    <row r="18" spans="1:15">
      <c r="B18" s="153" t="s">
        <v>112</v>
      </c>
      <c r="C18" s="171">
        <v>108431.670455</v>
      </c>
      <c r="D18" s="336">
        <v>14918.8945</v>
      </c>
      <c r="E18" s="337"/>
      <c r="F18" s="172">
        <f t="shared" si="0"/>
        <v>13.758797994531921</v>
      </c>
      <c r="K18" s="3"/>
      <c r="M18" s="3"/>
      <c r="O18" s="3"/>
    </row>
    <row r="19" spans="1:15">
      <c r="B19" s="109" t="s">
        <v>6</v>
      </c>
      <c r="C19" s="169">
        <v>131244.32708700001</v>
      </c>
      <c r="D19" s="323">
        <v>51937.764000000003</v>
      </c>
      <c r="E19" s="324"/>
      <c r="F19" s="172">
        <f t="shared" si="0"/>
        <v>39.57334016088268</v>
      </c>
      <c r="K19" s="3"/>
      <c r="M19" s="3"/>
      <c r="O19" s="3"/>
    </row>
    <row r="20" spans="1:15">
      <c r="B20" s="109" t="s">
        <v>7</v>
      </c>
      <c r="C20" s="169">
        <v>201687.73335900001</v>
      </c>
      <c r="D20" s="286">
        <v>23633.109750000003</v>
      </c>
      <c r="E20" s="288"/>
      <c r="F20" s="172">
        <f t="shared" si="0"/>
        <v>11.7176733341207</v>
      </c>
      <c r="K20" s="3"/>
      <c r="M20" s="3"/>
      <c r="O20" s="3"/>
    </row>
    <row r="21" spans="1:15">
      <c r="B21" s="109" t="s">
        <v>113</v>
      </c>
      <c r="C21" s="169">
        <v>179524.82289299998</v>
      </c>
      <c r="D21" s="286">
        <v>33235.215000000004</v>
      </c>
      <c r="E21" s="288"/>
      <c r="F21" s="172">
        <f t="shared" si="0"/>
        <v>18.512879981955916</v>
      </c>
      <c r="K21" s="3"/>
      <c r="M21" s="3"/>
      <c r="O21" s="3"/>
    </row>
    <row r="22" spans="1:15">
      <c r="B22" s="153" t="s">
        <v>114</v>
      </c>
      <c r="C22" s="171">
        <v>221975</v>
      </c>
      <c r="D22" s="286">
        <v>20918</v>
      </c>
      <c r="E22" s="288"/>
      <c r="F22" s="172">
        <f t="shared" si="0"/>
        <v>9.4235837369073092</v>
      </c>
      <c r="K22" s="3"/>
      <c r="M22" s="3"/>
      <c r="O22" s="3"/>
    </row>
    <row r="23" spans="1:15">
      <c r="B23" s="153" t="s">
        <v>10</v>
      </c>
      <c r="C23" s="171">
        <v>274825.34853999998</v>
      </c>
      <c r="D23" s="286">
        <v>19509.626749999999</v>
      </c>
      <c r="E23" s="288"/>
      <c r="F23" s="172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12">
        <v>-10596.267006000002</v>
      </c>
      <c r="E24" s="313"/>
      <c r="F24" s="172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6">
        <v>17431.741227999999</v>
      </c>
      <c r="E25" s="288"/>
      <c r="F25" s="172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6">
        <v>26380.90625</v>
      </c>
      <c r="E26" s="288"/>
      <c r="F26" s="172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6">
        <v>17482.687375000001</v>
      </c>
      <c r="E27" s="288"/>
      <c r="F27" s="172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6">
        <v>31906.866649999996</v>
      </c>
      <c r="E28" s="288"/>
      <c r="F28" s="172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8">
        <v>105378.147138</v>
      </c>
      <c r="E29" s="318"/>
      <c r="F29" s="172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23">
        <v>19854.237499999999</v>
      </c>
      <c r="E30" s="324"/>
      <c r="F30" s="170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6">
        <v>21248.955841000003</v>
      </c>
      <c r="E31" s="288"/>
      <c r="F31" s="172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6">
        <v>38975.138680999997</v>
      </c>
      <c r="E32" s="288"/>
      <c r="F32" s="172">
        <f>D32/C32*100</f>
        <v>17.157294238721111</v>
      </c>
      <c r="K32" s="3"/>
      <c r="M32" s="3"/>
      <c r="O32" s="3"/>
    </row>
    <row r="33" spans="2:15">
      <c r="B33" s="153" t="s">
        <v>115</v>
      </c>
      <c r="C33" s="171">
        <v>186874.54371389997</v>
      </c>
      <c r="D33" s="286">
        <v>18523.566694000001</v>
      </c>
      <c r="E33" s="288"/>
      <c r="F33" s="172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86">
        <v>88782</v>
      </c>
      <c r="E34" s="288"/>
      <c r="F34" s="172">
        <v>32.075318225708415</v>
      </c>
      <c r="K34" s="3"/>
      <c r="M34" s="3"/>
      <c r="O34" s="3"/>
    </row>
    <row r="35" spans="2:15">
      <c r="B35" s="153" t="s">
        <v>116</v>
      </c>
      <c r="C35" s="171">
        <v>419277.78164099995</v>
      </c>
      <c r="D35" s="286">
        <v>40815</v>
      </c>
      <c r="E35" s="288"/>
      <c r="F35" s="172">
        <f t="shared" ref="F35:F44" si="1">SUM(D35/C35*100)</f>
        <v>9.7345964387273938</v>
      </c>
      <c r="K35" s="3"/>
      <c r="M35" s="3"/>
      <c r="O35" s="3"/>
    </row>
    <row r="36" spans="2:15">
      <c r="B36" s="218" t="s">
        <v>117</v>
      </c>
      <c r="C36" s="233">
        <v>204506.98827099998</v>
      </c>
      <c r="D36" s="323">
        <v>22794.838349999998</v>
      </c>
      <c r="E36" s="324"/>
      <c r="F36" s="358">
        <f t="shared" si="1"/>
        <v>11.146239325471701</v>
      </c>
      <c r="J36" s="226"/>
      <c r="K36" s="3"/>
      <c r="M36" s="3"/>
      <c r="O36" s="3"/>
    </row>
    <row r="37" spans="2:15">
      <c r="B37" s="153" t="s">
        <v>118</v>
      </c>
      <c r="C37" s="171">
        <v>190783.73257199995</v>
      </c>
      <c r="D37" s="286">
        <v>23499.218844000003</v>
      </c>
      <c r="E37" s="288"/>
      <c r="F37" s="172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86">
        <v>59730</v>
      </c>
      <c r="E38" s="288"/>
      <c r="F38" s="172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86">
        <v>17070.221545</v>
      </c>
      <c r="E39" s="288"/>
      <c r="F39" s="172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86">
        <v>11256.046354</v>
      </c>
      <c r="E40" s="288"/>
      <c r="F40" s="172">
        <f t="shared" si="1"/>
        <v>3.0016534722329093</v>
      </c>
      <c r="J40" s="226"/>
      <c r="K40" s="3"/>
      <c r="M40" s="3"/>
      <c r="O40" s="3"/>
    </row>
    <row r="41" spans="2:15">
      <c r="B41" s="153" t="s">
        <v>119</v>
      </c>
      <c r="C41" s="171">
        <v>672257.78866279998</v>
      </c>
      <c r="D41" s="286">
        <v>82609</v>
      </c>
      <c r="E41" s="288"/>
      <c r="F41" s="172">
        <f t="shared" si="1"/>
        <v>12.288291990535214</v>
      </c>
      <c r="J41" s="226"/>
      <c r="K41" s="3"/>
      <c r="M41" s="3"/>
      <c r="O41" s="3"/>
    </row>
    <row r="42" spans="2:15">
      <c r="B42" s="218" t="s">
        <v>120</v>
      </c>
      <c r="C42" s="233">
        <v>642877</v>
      </c>
      <c r="D42" s="323">
        <v>12235</v>
      </c>
      <c r="E42" s="324"/>
      <c r="F42" s="358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121</v>
      </c>
      <c r="C43" s="231">
        <v>269075.36752600002</v>
      </c>
      <c r="D43" s="327">
        <v>84053</v>
      </c>
      <c r="E43" s="328"/>
      <c r="F43" s="359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33">
        <v>58195</v>
      </c>
      <c r="E44" s="334"/>
      <c r="F44" s="360">
        <f t="shared" si="1"/>
        <v>15.512916545600429</v>
      </c>
      <c r="J44" s="226"/>
      <c r="K44" s="3"/>
      <c r="M44" s="3"/>
      <c r="O44" s="3"/>
    </row>
    <row r="45" spans="2:15" ht="16.5" customHeight="1">
      <c r="B45" s="175" t="s">
        <v>12</v>
      </c>
      <c r="C45" s="176">
        <f>SUM(C6:C44)</f>
        <v>9675186.7239165027</v>
      </c>
      <c r="D45" s="361">
        <f>SUM(D6:E44)</f>
        <v>1392209.7904439999</v>
      </c>
      <c r="E45" s="362"/>
      <c r="F45" s="177">
        <f>D45/C45*100</f>
        <v>14.389487564126672</v>
      </c>
      <c r="K45" s="3"/>
      <c r="M45" s="3"/>
      <c r="O45" s="3"/>
    </row>
    <row r="46" spans="2:15">
      <c r="B46" s="178"/>
      <c r="C46" s="179"/>
      <c r="D46" s="179"/>
      <c r="E46" s="19"/>
      <c r="F46" s="180"/>
      <c r="K46" s="3"/>
      <c r="M46" s="3"/>
      <c r="O46" s="3"/>
    </row>
    <row r="47" spans="2:15">
      <c r="B47" s="21" t="s">
        <v>13</v>
      </c>
      <c r="C47" s="179"/>
      <c r="D47" s="179"/>
      <c r="E47" s="19"/>
      <c r="F47" s="18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122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06">
        <v>2011</v>
      </c>
      <c r="K54" s="311"/>
      <c r="L54" s="306">
        <v>2012</v>
      </c>
      <c r="M54" s="311"/>
      <c r="N54" s="306">
        <v>2013</v>
      </c>
      <c r="O54" s="307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7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8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06">
        <v>2011</v>
      </c>
      <c r="K70" s="311"/>
      <c r="L70" s="306">
        <v>2012</v>
      </c>
      <c r="M70" s="311"/>
      <c r="N70" s="306">
        <v>2013</v>
      </c>
      <c r="O70" s="307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274">
        <v>2008</v>
      </c>
      <c r="E86" s="271"/>
      <c r="F86" s="270">
        <v>2009</v>
      </c>
      <c r="G86" s="271"/>
      <c r="H86" s="270">
        <v>2010</v>
      </c>
      <c r="I86" s="271"/>
      <c r="J86" s="270">
        <v>2011</v>
      </c>
      <c r="K86" s="321"/>
      <c r="L86" s="306">
        <v>2012</v>
      </c>
      <c r="M86" s="311"/>
      <c r="N86" s="306">
        <v>2013</v>
      </c>
      <c r="O86" s="307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274">
        <v>2008</v>
      </c>
      <c r="E102" s="289"/>
      <c r="F102" s="270">
        <v>2009</v>
      </c>
      <c r="G102" s="289"/>
      <c r="H102" s="270">
        <v>2010</v>
      </c>
      <c r="I102" s="289"/>
      <c r="J102" s="270">
        <v>2011</v>
      </c>
      <c r="K102" s="322"/>
      <c r="L102" s="306">
        <v>2012</v>
      </c>
      <c r="M102" s="307"/>
      <c r="N102" s="306">
        <v>2013</v>
      </c>
      <c r="O102" s="307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D102:E102"/>
    <mergeCell ref="F102:G102"/>
    <mergeCell ref="H102:I102"/>
    <mergeCell ref="J102:K102"/>
    <mergeCell ref="L102:M102"/>
    <mergeCell ref="N102:O102"/>
    <mergeCell ref="N54:O54"/>
    <mergeCell ref="J70:K70"/>
    <mergeCell ref="L70:M70"/>
    <mergeCell ref="N70:O70"/>
    <mergeCell ref="D86:E86"/>
    <mergeCell ref="F86:G86"/>
    <mergeCell ref="H86:I86"/>
    <mergeCell ref="J86:K86"/>
    <mergeCell ref="L86:M86"/>
    <mergeCell ref="N86:O86"/>
    <mergeCell ref="D42:E42"/>
    <mergeCell ref="D43:E43"/>
    <mergeCell ref="D44:E44"/>
    <mergeCell ref="D45:E45"/>
    <mergeCell ref="J54:K54"/>
    <mergeCell ref="L54:M54"/>
    <mergeCell ref="D36:E36"/>
    <mergeCell ref="D37:E37"/>
    <mergeCell ref="D38:E38"/>
    <mergeCell ref="D39:E39"/>
    <mergeCell ref="D40:E40"/>
    <mergeCell ref="D41:E4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3"/>
  <sheetViews>
    <sheetView tabSelected="1" workbookViewId="0">
      <selection activeCell="M18" sqref="M1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4.5" style="2" customWidth="1"/>
    <col min="5" max="5" width="10.625" style="2" customWidth="1"/>
    <col min="6" max="6" width="7.625" style="2" customWidth="1"/>
    <col min="7" max="7" width="10.625" style="2" customWidth="1"/>
    <col min="8" max="8" width="7.625" style="2" customWidth="1"/>
    <col min="9" max="9" width="10.625" style="2" customWidth="1"/>
    <col min="10" max="10" width="7.75" style="2" customWidth="1"/>
    <col min="11" max="11" width="10.625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8" width="6.875" style="2" customWidth="1"/>
    <col min="19" max="16384" width="9" style="2"/>
  </cols>
  <sheetData>
    <row r="1" spans="1:14" ht="21">
      <c r="A1" s="1" t="s">
        <v>109</v>
      </c>
      <c r="F1" s="2" t="s">
        <v>36</v>
      </c>
    </row>
    <row r="2" spans="1:14">
      <c r="J2" s="3"/>
      <c r="L2" s="3"/>
      <c r="N2" s="3"/>
    </row>
    <row r="3" spans="1:14" ht="14.25">
      <c r="A3" s="4" t="s">
        <v>63</v>
      </c>
      <c r="J3" s="3"/>
      <c r="L3" s="3"/>
      <c r="N3" s="3"/>
    </row>
    <row r="4" spans="1:14" ht="21" customHeight="1">
      <c r="E4" s="3" t="s">
        <v>1</v>
      </c>
      <c r="J4" s="3"/>
      <c r="L4" s="3"/>
      <c r="N4" s="3"/>
    </row>
    <row r="5" spans="1:14" ht="14.25" thickBot="1">
      <c r="B5" s="5"/>
      <c r="C5" s="6" t="s">
        <v>2</v>
      </c>
      <c r="D5" s="7" t="s">
        <v>3</v>
      </c>
      <c r="E5" s="9" t="s">
        <v>4</v>
      </c>
      <c r="J5" s="3"/>
      <c r="L5" s="3"/>
      <c r="N5" s="3"/>
    </row>
    <row r="6" spans="1:14" ht="14.25" thickTop="1">
      <c r="B6" s="160" t="s">
        <v>95</v>
      </c>
      <c r="C6" s="161">
        <v>89053</v>
      </c>
      <c r="D6" s="253">
        <v>3602</v>
      </c>
      <c r="E6" s="162">
        <f>D6/C6*100</f>
        <v>4.0447823206405173</v>
      </c>
      <c r="J6" s="3"/>
      <c r="L6" s="3"/>
      <c r="N6" s="3"/>
    </row>
    <row r="7" spans="1:14">
      <c r="B7" s="13" t="s">
        <v>6</v>
      </c>
      <c r="C7" s="14">
        <v>103959</v>
      </c>
      <c r="D7" s="255">
        <v>3310</v>
      </c>
      <c r="E7" s="15">
        <f>D7/C7*100</f>
        <v>3.1839475177714291</v>
      </c>
      <c r="J7" s="3"/>
      <c r="L7" s="3"/>
      <c r="N7" s="3"/>
    </row>
    <row r="8" spans="1:14">
      <c r="B8" s="13" t="s">
        <v>7</v>
      </c>
      <c r="C8" s="16">
        <v>144317</v>
      </c>
      <c r="D8" s="255">
        <v>4990.875</v>
      </c>
      <c r="E8" s="15">
        <f>D8/C8*100</f>
        <v>3.4582724141992975</v>
      </c>
      <c r="J8" s="3"/>
      <c r="L8" s="3"/>
      <c r="N8" s="3"/>
    </row>
    <row r="9" spans="1:14">
      <c r="B9" s="13" t="s">
        <v>8</v>
      </c>
      <c r="C9" s="16">
        <v>110280</v>
      </c>
      <c r="D9" s="255">
        <v>8686</v>
      </c>
      <c r="E9" s="15">
        <f>D9/C9*100</f>
        <v>7.8763148349655419</v>
      </c>
      <c r="J9" s="3"/>
      <c r="L9" s="3"/>
      <c r="N9" s="3"/>
    </row>
    <row r="10" spans="1:14">
      <c r="B10" s="13" t="s">
        <v>9</v>
      </c>
      <c r="C10" s="110">
        <v>148424</v>
      </c>
      <c r="D10" s="255">
        <v>10020</v>
      </c>
      <c r="E10" s="15">
        <f>D10/C10*100</f>
        <v>6.7509297687705487</v>
      </c>
      <c r="J10" s="3"/>
      <c r="L10" s="3"/>
      <c r="N10" s="3"/>
    </row>
    <row r="11" spans="1:14">
      <c r="B11" s="13" t="s">
        <v>10</v>
      </c>
      <c r="C11" s="16">
        <v>328965</v>
      </c>
      <c r="D11" s="255">
        <v>169533</v>
      </c>
      <c r="E11" s="15">
        <f>D11/C11*100</f>
        <v>51.535269709543563</v>
      </c>
      <c r="J11" s="3"/>
      <c r="L11" s="3"/>
      <c r="N11" s="3"/>
    </row>
    <row r="12" spans="1:14">
      <c r="B12" s="5" t="s">
        <v>11</v>
      </c>
      <c r="C12" s="93">
        <v>215799</v>
      </c>
      <c r="D12" s="255">
        <v>82821</v>
      </c>
      <c r="E12" s="94">
        <f>D12/C12*100</f>
        <v>38.378769132387077</v>
      </c>
      <c r="J12" s="3"/>
      <c r="L12" s="3"/>
      <c r="M12" s="235"/>
      <c r="N12" s="3"/>
    </row>
    <row r="13" spans="1:14">
      <c r="B13" s="104" t="s">
        <v>35</v>
      </c>
      <c r="C13" s="105">
        <v>157114</v>
      </c>
      <c r="D13" s="254">
        <v>7907</v>
      </c>
      <c r="E13" s="103">
        <f>D13/C13*100</f>
        <v>5.0326514505390989</v>
      </c>
      <c r="J13" s="3"/>
      <c r="L13" s="3"/>
      <c r="M13" s="235"/>
      <c r="N13" s="3"/>
    </row>
    <row r="14" spans="1:14">
      <c r="B14" s="109" t="s">
        <v>37</v>
      </c>
      <c r="C14" s="105">
        <v>215533</v>
      </c>
      <c r="D14" s="252">
        <v>43015</v>
      </c>
      <c r="E14" s="103">
        <f>D14/C14*100</f>
        <v>19.957500707548263</v>
      </c>
      <c r="J14" s="3"/>
      <c r="L14" s="3"/>
      <c r="N14" s="3"/>
    </row>
    <row r="15" spans="1:14">
      <c r="B15" s="109" t="s">
        <v>94</v>
      </c>
      <c r="C15" s="105">
        <v>171297</v>
      </c>
      <c r="D15" s="252">
        <v>6992</v>
      </c>
      <c r="E15" s="103">
        <f>D15/C15*100</f>
        <v>4.0817994477428092</v>
      </c>
      <c r="J15" s="3"/>
      <c r="L15" s="3"/>
      <c r="N15" s="3"/>
    </row>
    <row r="16" spans="1:14">
      <c r="B16" s="153" t="s">
        <v>41</v>
      </c>
      <c r="C16" s="154">
        <v>242761</v>
      </c>
      <c r="D16" s="254">
        <v>20977</v>
      </c>
      <c r="E16" s="155">
        <f>D16/C16*100</f>
        <v>8.6410090582918997</v>
      </c>
      <c r="J16" s="3"/>
      <c r="L16" s="3"/>
      <c r="N16" s="3"/>
    </row>
    <row r="17" spans="1:14">
      <c r="B17" s="153" t="s">
        <v>43</v>
      </c>
      <c r="C17" s="154">
        <v>505797</v>
      </c>
      <c r="D17" s="254">
        <v>78578</v>
      </c>
      <c r="E17" s="155">
        <f>D17/C17*100</f>
        <v>15.535481626027833</v>
      </c>
      <c r="J17" s="3"/>
      <c r="L17" s="3"/>
      <c r="N17" s="3"/>
    </row>
    <row r="18" spans="1:14">
      <c r="B18" s="153" t="s">
        <v>46</v>
      </c>
      <c r="C18" s="154">
        <v>108431.670455</v>
      </c>
      <c r="D18" s="254">
        <v>14918.8945</v>
      </c>
      <c r="E18" s="155">
        <f>D18/C18*100</f>
        <v>13.758797994531921</v>
      </c>
      <c r="J18" s="3"/>
      <c r="L18" s="3"/>
      <c r="N18" s="3"/>
    </row>
    <row r="19" spans="1:14">
      <c r="B19" s="109" t="s">
        <v>6</v>
      </c>
      <c r="C19" s="105">
        <v>131244.32708700001</v>
      </c>
      <c r="D19" s="254">
        <v>51937.764000000003</v>
      </c>
      <c r="E19" s="155">
        <f>D19/C19*100</f>
        <v>39.57334016088268</v>
      </c>
      <c r="J19" s="3"/>
      <c r="L19" s="3"/>
      <c r="N19" s="3"/>
    </row>
    <row r="20" spans="1:14">
      <c r="B20" s="109" t="s">
        <v>7</v>
      </c>
      <c r="C20" s="105">
        <v>201687.73335900001</v>
      </c>
      <c r="D20" s="254">
        <v>23633.109750000003</v>
      </c>
      <c r="E20" s="155">
        <f>D20/C20*100</f>
        <v>11.7176733341207</v>
      </c>
      <c r="J20" s="3"/>
      <c r="L20" s="3"/>
      <c r="N20" s="3"/>
    </row>
    <row r="21" spans="1:14">
      <c r="B21" s="109" t="s">
        <v>52</v>
      </c>
      <c r="C21" s="105">
        <v>179524.82289299998</v>
      </c>
      <c r="D21" s="254">
        <v>33235.215000000004</v>
      </c>
      <c r="E21" s="155">
        <f>D21/C21*100</f>
        <v>18.512879981955916</v>
      </c>
      <c r="J21" s="3"/>
      <c r="L21" s="3"/>
      <c r="N21" s="3"/>
    </row>
    <row r="22" spans="1:14">
      <c r="B22" s="153" t="s">
        <v>54</v>
      </c>
      <c r="C22" s="154">
        <v>221975</v>
      </c>
      <c r="D22" s="254">
        <v>20918</v>
      </c>
      <c r="E22" s="155">
        <f>D22/C22*100</f>
        <v>9.4235837369073092</v>
      </c>
      <c r="J22" s="3"/>
      <c r="L22" s="3"/>
      <c r="N22" s="3"/>
    </row>
    <row r="23" spans="1:14">
      <c r="B23" s="153" t="s">
        <v>10</v>
      </c>
      <c r="C23" s="154">
        <v>274825.34853999998</v>
      </c>
      <c r="D23" s="254">
        <v>19509.626749999999</v>
      </c>
      <c r="E23" s="155">
        <f>D23/C23*100</f>
        <v>7.0989182233895844</v>
      </c>
      <c r="J23" s="226"/>
      <c r="L23" s="3"/>
      <c r="N23" s="3"/>
    </row>
    <row r="24" spans="1:14">
      <c r="B24" s="218" t="s">
        <v>11</v>
      </c>
      <c r="C24" s="219">
        <v>130297.12239700001</v>
      </c>
      <c r="D24" s="338">
        <v>-10596.267006000002</v>
      </c>
      <c r="E24" s="155">
        <f>D24/C24*100</f>
        <v>-8.1323875854406236</v>
      </c>
      <c r="J24" s="3"/>
      <c r="L24" s="3"/>
      <c r="N24" s="3"/>
    </row>
    <row r="25" spans="1:14">
      <c r="B25" s="153" t="s">
        <v>58</v>
      </c>
      <c r="C25" s="220">
        <v>150583.44225299999</v>
      </c>
      <c r="D25" s="338">
        <v>17431.741227999999</v>
      </c>
      <c r="E25" s="155">
        <f>D25/C25*100</f>
        <v>11.576134113545088</v>
      </c>
      <c r="J25" s="3"/>
      <c r="L25" s="3"/>
      <c r="N25" s="3"/>
    </row>
    <row r="26" spans="1:14">
      <c r="B26" s="153" t="s">
        <v>60</v>
      </c>
      <c r="C26" s="220">
        <v>263029.70911300002</v>
      </c>
      <c r="D26" s="338">
        <v>26380.90625</v>
      </c>
      <c r="E26" s="155">
        <f>D26/C26*100</f>
        <v>10.029629861570701</v>
      </c>
      <c r="J26" s="3"/>
      <c r="L26" s="3"/>
      <c r="M26" s="236"/>
      <c r="N26" s="3"/>
    </row>
    <row r="27" spans="1:14">
      <c r="B27" s="153" t="s">
        <v>93</v>
      </c>
      <c r="C27" s="220">
        <v>169236.2650705</v>
      </c>
      <c r="D27" s="338">
        <v>17482.687375000001</v>
      </c>
      <c r="E27" s="155">
        <f>D27/C27*100</f>
        <v>10.330343421202961</v>
      </c>
      <c r="J27" s="3"/>
      <c r="L27" s="3"/>
      <c r="M27" s="236"/>
      <c r="N27" s="3"/>
    </row>
    <row r="28" spans="1:14">
      <c r="B28" s="153" t="s">
        <v>67</v>
      </c>
      <c r="C28" s="171">
        <v>270300.45321050001</v>
      </c>
      <c r="D28" s="338">
        <v>31906.866649999996</v>
      </c>
      <c r="E28" s="155">
        <f>D28/C28*100</f>
        <v>11.804222401784916</v>
      </c>
      <c r="G28" s="240"/>
      <c r="H28" s="240"/>
      <c r="I28" s="240"/>
      <c r="J28" s="241"/>
      <c r="K28" s="240"/>
      <c r="L28" s="241"/>
      <c r="M28" s="242"/>
      <c r="N28" s="3"/>
    </row>
    <row r="29" spans="1:14">
      <c r="B29" s="153" t="s">
        <v>69</v>
      </c>
      <c r="C29" s="171">
        <v>476340.58362605004</v>
      </c>
      <c r="D29" s="338">
        <v>105378.147138</v>
      </c>
      <c r="E29" s="155">
        <f>D29/C29*100</f>
        <v>22.122437340070704</v>
      </c>
      <c r="G29" s="240"/>
      <c r="H29" s="240"/>
      <c r="I29" s="240"/>
      <c r="J29" s="241"/>
      <c r="K29" s="240"/>
      <c r="L29" s="241"/>
      <c r="M29" s="243"/>
      <c r="N29" s="3"/>
    </row>
    <row r="30" spans="1:14">
      <c r="B30" s="109" t="s">
        <v>73</v>
      </c>
      <c r="C30" s="169">
        <v>120426.276822</v>
      </c>
      <c r="D30" s="338">
        <v>19854.237499999999</v>
      </c>
      <c r="E30" s="103">
        <f>D30/C30*100</f>
        <v>16.486632339673012</v>
      </c>
      <c r="J30" s="3"/>
      <c r="L30" s="3"/>
      <c r="M30" s="237"/>
      <c r="N30" s="3"/>
    </row>
    <row r="31" spans="1:14">
      <c r="A31" s="113"/>
      <c r="B31" s="153" t="s">
        <v>76</v>
      </c>
      <c r="C31" s="171">
        <v>173015.28534600005</v>
      </c>
      <c r="D31" s="338">
        <v>21248.955841000003</v>
      </c>
      <c r="E31" s="155">
        <f>D31/C31*100</f>
        <v>12.281548302802172</v>
      </c>
      <c r="J31" s="3"/>
      <c r="L31" s="3"/>
      <c r="N31" s="3"/>
    </row>
    <row r="32" spans="1:14">
      <c r="B32" s="153" t="s">
        <v>74</v>
      </c>
      <c r="C32" s="171">
        <v>227163.66659400001</v>
      </c>
      <c r="D32" s="338">
        <v>38975.138680999997</v>
      </c>
      <c r="E32" s="155">
        <f>D32/C32*100</f>
        <v>17.157294238721111</v>
      </c>
      <c r="J32" s="3"/>
      <c r="L32" s="3"/>
      <c r="N32" s="3"/>
    </row>
    <row r="33" spans="2:14">
      <c r="B33" s="153" t="s">
        <v>77</v>
      </c>
      <c r="C33" s="171">
        <v>186874.54371389997</v>
      </c>
      <c r="D33" s="338">
        <v>18523.566694000001</v>
      </c>
      <c r="E33" s="155">
        <f>SUM(D33/C33*100)</f>
        <v>9.9123006942877669</v>
      </c>
      <c r="J33" s="3"/>
      <c r="L33" s="3"/>
      <c r="N33" s="3"/>
    </row>
    <row r="34" spans="2:14">
      <c r="B34" s="109" t="s">
        <v>79</v>
      </c>
      <c r="C34" s="169">
        <v>276792.26555214997</v>
      </c>
      <c r="D34" s="338">
        <v>88782</v>
      </c>
      <c r="E34" s="155">
        <v>32.075318225708415</v>
      </c>
      <c r="J34" s="3"/>
      <c r="L34" s="3"/>
      <c r="N34" s="3"/>
    </row>
    <row r="35" spans="2:14">
      <c r="B35" s="153" t="s">
        <v>81</v>
      </c>
      <c r="C35" s="171">
        <v>419277.78164099995</v>
      </c>
      <c r="D35" s="338">
        <v>40815</v>
      </c>
      <c r="E35" s="155">
        <f>SUM(D35/C35*100)</f>
        <v>9.7345964387273938</v>
      </c>
      <c r="J35" s="3"/>
      <c r="L35" s="3"/>
      <c r="N35" s="3"/>
    </row>
    <row r="36" spans="2:14">
      <c r="B36" s="218" t="s">
        <v>83</v>
      </c>
      <c r="C36" s="233">
        <v>204506.98827099998</v>
      </c>
      <c r="D36" s="338">
        <v>22794.838349999998</v>
      </c>
      <c r="E36" s="225">
        <f>SUM(D36/C36*100)</f>
        <v>11.146239325471701</v>
      </c>
      <c r="I36" s="226"/>
      <c r="J36" s="3"/>
      <c r="L36" s="3"/>
      <c r="N36" s="3"/>
    </row>
    <row r="37" spans="2:14">
      <c r="B37" s="153" t="s">
        <v>85</v>
      </c>
      <c r="C37" s="171">
        <v>190783.73257199995</v>
      </c>
      <c r="D37" s="338">
        <v>23499.218844000003</v>
      </c>
      <c r="E37" s="155">
        <f>SUM(D37/C37*100)</f>
        <v>12.317202587034837</v>
      </c>
      <c r="I37" s="226"/>
      <c r="J37" s="3"/>
      <c r="L37" s="3"/>
      <c r="N37" s="3"/>
    </row>
    <row r="38" spans="2:14">
      <c r="B38" s="153" t="s">
        <v>86</v>
      </c>
      <c r="C38" s="171">
        <v>346452.30836659996</v>
      </c>
      <c r="D38" s="338">
        <v>59730</v>
      </c>
      <c r="E38" s="155">
        <f>SUM(D38/C38*100)</f>
        <v>17.240468184959081</v>
      </c>
      <c r="I38" s="226"/>
      <c r="J38" s="3"/>
      <c r="L38" s="3"/>
      <c r="N38" s="3"/>
    </row>
    <row r="39" spans="2:14">
      <c r="B39" s="153" t="s">
        <v>92</v>
      </c>
      <c r="C39" s="171">
        <v>184774.37691000005</v>
      </c>
      <c r="D39" s="338">
        <v>17070.221545</v>
      </c>
      <c r="E39" s="155">
        <f>SUM(D39/C39*100)</f>
        <v>9.2384138052401976</v>
      </c>
      <c r="I39" s="226"/>
      <c r="J39" s="3"/>
      <c r="L39" s="3"/>
      <c r="N39" s="3"/>
    </row>
    <row r="40" spans="2:14">
      <c r="B40" s="153" t="s">
        <v>67</v>
      </c>
      <c r="C40" s="171">
        <v>374994.86393499997</v>
      </c>
      <c r="D40" s="338">
        <v>11256.046354</v>
      </c>
      <c r="E40" s="155">
        <f>SUM(D40/C40*100)</f>
        <v>3.0016534722329093</v>
      </c>
      <c r="I40" s="226"/>
      <c r="J40" s="3"/>
      <c r="L40" s="3"/>
      <c r="N40" s="3"/>
    </row>
    <row r="41" spans="2:14">
      <c r="B41" s="153" t="s">
        <v>90</v>
      </c>
      <c r="C41" s="171">
        <v>672257.78866279998</v>
      </c>
      <c r="D41" s="338">
        <v>82609</v>
      </c>
      <c r="E41" s="155">
        <f>SUM(D41/C41*100)</f>
        <v>12.288291990535214</v>
      </c>
      <c r="I41" s="226"/>
      <c r="J41" s="3"/>
      <c r="L41" s="3"/>
      <c r="N41" s="3"/>
    </row>
    <row r="42" spans="2:14">
      <c r="B42" s="218" t="s">
        <v>97</v>
      </c>
      <c r="C42" s="233">
        <v>642877</v>
      </c>
      <c r="D42" s="338">
        <v>12235</v>
      </c>
      <c r="E42" s="225">
        <f>SUM(D42/C42*100)</f>
        <v>1.903163435618322</v>
      </c>
      <c r="I42" s="226"/>
      <c r="J42" s="3"/>
      <c r="L42" s="3"/>
      <c r="N42" s="3"/>
    </row>
    <row r="43" spans="2:14">
      <c r="B43" s="109" t="s">
        <v>99</v>
      </c>
      <c r="C43" s="169">
        <v>269075.36752600002</v>
      </c>
      <c r="D43" s="338">
        <v>84053</v>
      </c>
      <c r="E43" s="103">
        <f>SUM(D43/C43*100)</f>
        <v>31.23771632194396</v>
      </c>
      <c r="I43" s="226"/>
      <c r="J43" s="3"/>
      <c r="L43" s="3"/>
      <c r="N43" s="3"/>
    </row>
    <row r="44" spans="2:14" ht="14.25" thickBot="1">
      <c r="B44" s="109" t="s">
        <v>102</v>
      </c>
      <c r="C44" s="169">
        <v>375139</v>
      </c>
      <c r="D44" s="339">
        <v>58195</v>
      </c>
      <c r="E44" s="103">
        <f>SUM(D44/C44*100)</f>
        <v>15.512916545600429</v>
      </c>
      <c r="I44" s="226"/>
      <c r="J44" s="3"/>
      <c r="L44" s="3"/>
      <c r="N44" s="3"/>
    </row>
    <row r="45" spans="2:14" ht="14.25" thickBot="1">
      <c r="B45" s="248" t="s">
        <v>103</v>
      </c>
      <c r="C45" s="249">
        <v>283743</v>
      </c>
      <c r="D45" s="335">
        <v>61099</v>
      </c>
      <c r="E45" s="250">
        <f>SUM(D45/C45*100)</f>
        <v>21.533218440631135</v>
      </c>
      <c r="I45" s="226"/>
      <c r="J45" s="3"/>
      <c r="L45" s="3"/>
      <c r="N45" s="3"/>
    </row>
    <row r="46" spans="2:14" ht="16.5" customHeight="1">
      <c r="B46" s="96" t="s">
        <v>12</v>
      </c>
      <c r="C46" s="97">
        <f>SUM(C6:C45)</f>
        <v>9958929.7239165027</v>
      </c>
      <c r="D46" s="256">
        <f>SUM(D6:D45)</f>
        <v>1453308.7904439999</v>
      </c>
      <c r="E46" s="106">
        <f>D46/C46*100</f>
        <v>14.593021848059228</v>
      </c>
      <c r="J46" s="3"/>
      <c r="L46" s="3"/>
      <c r="N46" s="3"/>
    </row>
    <row r="47" spans="2:14">
      <c r="B47" s="17"/>
      <c r="C47" s="18"/>
      <c r="D47" s="18"/>
      <c r="E47" s="20"/>
      <c r="J47" s="3"/>
      <c r="L47" s="3"/>
      <c r="N47" s="3"/>
    </row>
    <row r="48" spans="2:14">
      <c r="B48" s="21" t="s">
        <v>13</v>
      </c>
      <c r="C48" s="18"/>
      <c r="D48" s="18"/>
      <c r="E48" s="20"/>
      <c r="J48" s="3"/>
      <c r="L48" s="3"/>
      <c r="N48" s="3"/>
    </row>
    <row r="49" spans="1:23">
      <c r="B49" s="21" t="s">
        <v>14</v>
      </c>
      <c r="J49" s="3"/>
      <c r="L49" s="3"/>
      <c r="N49" s="3"/>
    </row>
    <row r="50" spans="1:23">
      <c r="B50" s="21" t="s">
        <v>34</v>
      </c>
      <c r="J50" s="3"/>
      <c r="L50" s="3"/>
      <c r="N50" s="3"/>
    </row>
    <row r="51" spans="1:23" ht="25.5" customHeight="1">
      <c r="J51" s="3"/>
      <c r="L51" s="3"/>
      <c r="N51" s="3"/>
    </row>
    <row r="52" spans="1:23" ht="14.25">
      <c r="A52" s="4" t="s">
        <v>15</v>
      </c>
      <c r="U52" s="2">
        <v>4</v>
      </c>
      <c r="V52" s="2">
        <v>5</v>
      </c>
      <c r="W52" s="2">
        <v>6</v>
      </c>
    </row>
    <row r="53" spans="1:23">
      <c r="J53" s="3"/>
      <c r="L53" s="3"/>
      <c r="N53" s="3" t="s">
        <v>16</v>
      </c>
      <c r="T53" s="2">
        <f>SUM(U53:W53)</f>
        <v>97228</v>
      </c>
      <c r="U53" s="2">
        <v>46198</v>
      </c>
      <c r="V53" s="2">
        <v>23400</v>
      </c>
      <c r="W53" s="2">
        <v>27630</v>
      </c>
    </row>
    <row r="54" spans="1:23" ht="18" thickBot="1">
      <c r="B54" s="22" t="s">
        <v>17</v>
      </c>
      <c r="C54" s="22"/>
      <c r="J54" s="3"/>
      <c r="L54" s="3"/>
      <c r="N54" s="3"/>
      <c r="T54" s="2">
        <f t="shared" ref="T54:T68" si="0">SUM(U54:W54)</f>
        <v>397109</v>
      </c>
      <c r="U54" s="2">
        <v>61496</v>
      </c>
      <c r="V54" s="2">
        <v>160316</v>
      </c>
      <c r="W54" s="2">
        <v>175297</v>
      </c>
    </row>
    <row r="55" spans="1:23" ht="18" thickBot="1">
      <c r="B55" s="22"/>
      <c r="C55" s="22"/>
      <c r="D55" s="23">
        <v>2008</v>
      </c>
      <c r="E55" s="25">
        <v>2009</v>
      </c>
      <c r="F55" s="24"/>
      <c r="G55" s="25">
        <v>2010</v>
      </c>
      <c r="H55" s="24"/>
      <c r="I55" s="306">
        <v>2011</v>
      </c>
      <c r="J55" s="311"/>
      <c r="K55" s="306">
        <v>2012</v>
      </c>
      <c r="L55" s="311"/>
      <c r="M55" s="306">
        <v>2013</v>
      </c>
      <c r="N55" s="311"/>
      <c r="O55" s="348">
        <v>2014</v>
      </c>
      <c r="P55" s="349"/>
      <c r="T55" s="2">
        <f t="shared" si="0"/>
        <v>1683392</v>
      </c>
      <c r="U55" s="2">
        <v>865989</v>
      </c>
      <c r="V55" s="2">
        <v>348963</v>
      </c>
      <c r="W55" s="2">
        <v>468440</v>
      </c>
    </row>
    <row r="56" spans="1:23">
      <c r="B56" s="27" t="s">
        <v>18</v>
      </c>
      <c r="C56" s="28"/>
      <c r="D56" s="29">
        <v>74465.86815699999</v>
      </c>
      <c r="E56" s="31">
        <v>58963.207877999972</v>
      </c>
      <c r="F56" s="32">
        <f>(E56/D56-1)*100</f>
        <v>-20.818477864670847</v>
      </c>
      <c r="G56" s="33">
        <v>65085.726096999992</v>
      </c>
      <c r="H56" s="34">
        <f>(G56/E56-1)*100</f>
        <v>10.383624703167516</v>
      </c>
      <c r="I56" s="31">
        <v>52162.666859999998</v>
      </c>
      <c r="J56" s="206">
        <f>(I56/G56-1)*100</f>
        <v>-19.855442985671257</v>
      </c>
      <c r="K56" s="31">
        <v>71372.129297000007</v>
      </c>
      <c r="L56" s="206">
        <f>(K56/I56-1)*100</f>
        <v>36.826074266019624</v>
      </c>
      <c r="M56" s="31">
        <v>83754.063877999986</v>
      </c>
      <c r="N56" s="206">
        <f>(M56/K56-1)*100</f>
        <v>17.348416956253576</v>
      </c>
      <c r="O56" s="344">
        <v>97228</v>
      </c>
      <c r="P56" s="345">
        <f t="shared" ref="P56:P64" si="1">(O56/M56-1)*100</f>
        <v>16.08750130814758</v>
      </c>
      <c r="T56" s="2">
        <f t="shared" si="0"/>
        <v>77322</v>
      </c>
      <c r="U56" s="2">
        <v>17125</v>
      </c>
      <c r="V56" s="2">
        <v>24173</v>
      </c>
      <c r="W56" s="2">
        <v>36024</v>
      </c>
    </row>
    <row r="57" spans="1:23">
      <c r="B57" s="36" t="s">
        <v>20</v>
      </c>
      <c r="C57" s="37"/>
      <c r="D57" s="38">
        <v>123756.788416</v>
      </c>
      <c r="E57" s="40">
        <v>64109.766524999999</v>
      </c>
      <c r="F57" s="41">
        <f>(E57/D57-1)*100</f>
        <v>-48.196969761772266</v>
      </c>
      <c r="G57" s="42">
        <v>73314.204068549996</v>
      </c>
      <c r="H57" s="43">
        <f t="shared" ref="H57:H68" si="2">(G57/E57-1)*100</f>
        <v>14.357309412382069</v>
      </c>
      <c r="I57" s="40">
        <v>138795.73865499999</v>
      </c>
      <c r="J57" s="207">
        <f t="shared" ref="J57:J68" si="3">(I57/G57-1)*100</f>
        <v>89.316300188192272</v>
      </c>
      <c r="K57" s="40">
        <v>210852.80018000002</v>
      </c>
      <c r="L57" s="207">
        <f t="shared" ref="L57:L65" si="4">(K57/I57-1)*100</f>
        <v>51.915903343480821</v>
      </c>
      <c r="M57" s="40">
        <v>261840.39718900001</v>
      </c>
      <c r="N57" s="207">
        <f t="shared" ref="N57:P65" si="5">(M57/K57-1)*100</f>
        <v>24.181607721345454</v>
      </c>
      <c r="O57" s="344">
        <v>397109</v>
      </c>
      <c r="P57" s="345">
        <f t="shared" si="1"/>
        <v>51.660707921001681</v>
      </c>
      <c r="T57" s="2">
        <f t="shared" si="0"/>
        <v>266510</v>
      </c>
      <c r="U57" s="2">
        <v>79706</v>
      </c>
      <c r="V57" s="2">
        <v>78909</v>
      </c>
      <c r="W57" s="2">
        <v>107895</v>
      </c>
    </row>
    <row r="58" spans="1:23">
      <c r="B58" s="36" t="s">
        <v>21</v>
      </c>
      <c r="C58" s="37"/>
      <c r="D58" s="38">
        <v>1169438.2871020001</v>
      </c>
      <c r="E58" s="40">
        <v>763654.2381190001</v>
      </c>
      <c r="F58" s="41">
        <f>(E58/D58-1)*100</f>
        <v>-34.699056244222902</v>
      </c>
      <c r="G58" s="42">
        <v>707206.43444054993</v>
      </c>
      <c r="H58" s="43">
        <f t="shared" si="2"/>
        <v>-7.391801270885356</v>
      </c>
      <c r="I58" s="40">
        <v>866631.61487274989</v>
      </c>
      <c r="J58" s="207">
        <f t="shared" si="3"/>
        <v>22.542948235237215</v>
      </c>
      <c r="K58" s="40">
        <v>902865.58918500005</v>
      </c>
      <c r="L58" s="207">
        <f t="shared" si="4"/>
        <v>4.1810122883147338</v>
      </c>
      <c r="M58" s="40">
        <v>931063.18361599999</v>
      </c>
      <c r="N58" s="207">
        <f t="shared" si="5"/>
        <v>3.1231220647641944</v>
      </c>
      <c r="O58" s="344">
        <v>1683392</v>
      </c>
      <c r="P58" s="345">
        <f t="shared" si="1"/>
        <v>80.803196777919666</v>
      </c>
      <c r="T58" s="2">
        <f t="shared" si="0"/>
        <v>324805</v>
      </c>
      <c r="U58" s="2">
        <v>116456</v>
      </c>
      <c r="V58" s="2">
        <v>74160</v>
      </c>
      <c r="W58" s="2">
        <v>134189</v>
      </c>
    </row>
    <row r="59" spans="1:23">
      <c r="B59" s="36" t="s">
        <v>22</v>
      </c>
      <c r="C59" s="37"/>
      <c r="D59" s="38">
        <v>82149.387164999993</v>
      </c>
      <c r="E59" s="40">
        <v>92729.870196050004</v>
      </c>
      <c r="F59" s="41">
        <f>(E59/D59-1)*100</f>
        <v>12.879564164975132</v>
      </c>
      <c r="G59" s="42">
        <v>36770.895344900004</v>
      </c>
      <c r="H59" s="43">
        <f t="shared" si="2"/>
        <v>-60.346223641682265</v>
      </c>
      <c r="I59" s="40">
        <v>53816.136776799998</v>
      </c>
      <c r="J59" s="207">
        <f t="shared" si="3"/>
        <v>46.355252631247424</v>
      </c>
      <c r="K59" s="40">
        <v>66521.404869999998</v>
      </c>
      <c r="L59" s="207">
        <f t="shared" si="4"/>
        <v>23.608658766968958</v>
      </c>
      <c r="M59" s="40">
        <v>68074.046228849998</v>
      </c>
      <c r="N59" s="207">
        <f t="shared" si="5"/>
        <v>2.3340477578371432</v>
      </c>
      <c r="O59" s="344">
        <v>77322</v>
      </c>
      <c r="P59" s="345">
        <f t="shared" si="1"/>
        <v>13.585138953045938</v>
      </c>
      <c r="T59" s="2">
        <f t="shared" si="0"/>
        <v>99035</v>
      </c>
      <c r="U59" s="2">
        <v>32505</v>
      </c>
      <c r="V59" s="2">
        <v>24733</v>
      </c>
      <c r="W59" s="2">
        <v>41797</v>
      </c>
    </row>
    <row r="60" spans="1:23">
      <c r="B60" s="36" t="s">
        <v>23</v>
      </c>
      <c r="C60" s="37"/>
      <c r="D60" s="38">
        <v>225821.92133399996</v>
      </c>
      <c r="E60" s="40">
        <v>145672.13092700002</v>
      </c>
      <c r="F60" s="41">
        <f>(E60/D60-1)*100</f>
        <v>-35.492475634575392</v>
      </c>
      <c r="G60" s="42">
        <v>134343.03707299998</v>
      </c>
      <c r="H60" s="43">
        <f t="shared" si="2"/>
        <v>-7.777118232503466</v>
      </c>
      <c r="I60" s="40">
        <v>168834.638656</v>
      </c>
      <c r="J60" s="207">
        <f t="shared" si="3"/>
        <v>25.674275596626405</v>
      </c>
      <c r="K60" s="40">
        <v>183752.44197099999</v>
      </c>
      <c r="L60" s="207">
        <f t="shared" si="4"/>
        <v>8.835748063165493</v>
      </c>
      <c r="M60" s="40">
        <v>224090.79685500002</v>
      </c>
      <c r="N60" s="207">
        <f t="shared" si="5"/>
        <v>21.95255445387021</v>
      </c>
      <c r="O60" s="344">
        <v>266510</v>
      </c>
      <c r="P60" s="345">
        <f t="shared" si="1"/>
        <v>18.929471330519519</v>
      </c>
      <c r="T60" s="2">
        <f t="shared" si="0"/>
        <v>50578</v>
      </c>
      <c r="U60" s="2">
        <v>18275</v>
      </c>
      <c r="V60" s="2">
        <v>12412</v>
      </c>
      <c r="W60" s="2">
        <v>19891</v>
      </c>
    </row>
    <row r="61" spans="1:23">
      <c r="B61" s="36" t="s">
        <v>24</v>
      </c>
      <c r="C61" s="37"/>
      <c r="D61" s="38">
        <v>424786.96062999999</v>
      </c>
      <c r="E61" s="40">
        <v>303027.62434599979</v>
      </c>
      <c r="F61" s="41">
        <f>(E61/D61-1)*100</f>
        <v>-28.663623785301549</v>
      </c>
      <c r="G61" s="42">
        <v>246619.43998300011</v>
      </c>
      <c r="H61" s="43">
        <f t="shared" si="2"/>
        <v>-18.614865388837387</v>
      </c>
      <c r="I61" s="40">
        <v>243332.118472</v>
      </c>
      <c r="J61" s="207">
        <f t="shared" si="3"/>
        <v>-1.3329531164399278</v>
      </c>
      <c r="K61" s="40">
        <v>278852.95514899999</v>
      </c>
      <c r="L61" s="207">
        <f t="shared" si="4"/>
        <v>14.597676993917808</v>
      </c>
      <c r="M61" s="40">
        <v>339882.65114329988</v>
      </c>
      <c r="N61" s="207">
        <f t="shared" si="5"/>
        <v>21.885977848680071</v>
      </c>
      <c r="O61" s="344">
        <v>324805</v>
      </c>
      <c r="P61" s="345">
        <f t="shared" si="1"/>
        <v>-4.4361343812582277</v>
      </c>
      <c r="T61" s="2">
        <f t="shared" si="0"/>
        <v>173411</v>
      </c>
      <c r="U61" s="2">
        <v>62059</v>
      </c>
      <c r="V61" s="2">
        <v>32924</v>
      </c>
      <c r="W61" s="2">
        <v>78428</v>
      </c>
    </row>
    <row r="62" spans="1:23">
      <c r="B62" s="36" t="s">
        <v>25</v>
      </c>
      <c r="C62" s="37"/>
      <c r="D62" s="38">
        <v>91998.580067000003</v>
      </c>
      <c r="E62" s="40">
        <v>72420.745972999983</v>
      </c>
      <c r="F62" s="41">
        <f>(E62/D62-1)*100</f>
        <v>-21.280582895672985</v>
      </c>
      <c r="G62" s="42">
        <v>63603.039643999997</v>
      </c>
      <c r="H62" s="43">
        <f t="shared" si="2"/>
        <v>-12.175663493286049</v>
      </c>
      <c r="I62" s="40">
        <v>83922.548986000009</v>
      </c>
      <c r="J62" s="207">
        <f t="shared" si="3"/>
        <v>31.947387193650979</v>
      </c>
      <c r="K62" s="40">
        <v>73510.594003000006</v>
      </c>
      <c r="L62" s="207">
        <f t="shared" si="4"/>
        <v>-12.406623855928078</v>
      </c>
      <c r="M62" s="40">
        <v>90504.567083999995</v>
      </c>
      <c r="N62" s="207">
        <f t="shared" si="5"/>
        <v>23.117719713034091</v>
      </c>
      <c r="O62" s="344">
        <v>99035</v>
      </c>
      <c r="P62" s="345">
        <f t="shared" si="1"/>
        <v>9.4254170710331699</v>
      </c>
      <c r="T62" s="2">
        <f t="shared" si="0"/>
        <v>3169405</v>
      </c>
      <c r="U62" s="2">
        <f>SUM(U52:U61)</f>
        <v>1299813</v>
      </c>
      <c r="V62" s="2">
        <f t="shared" ref="V62:W62" si="6">SUM(V52:V61)</f>
        <v>779995</v>
      </c>
      <c r="W62" s="2">
        <f t="shared" si="6"/>
        <v>1089597</v>
      </c>
    </row>
    <row r="63" spans="1:23">
      <c r="B63" s="36" t="s">
        <v>26</v>
      </c>
      <c r="C63" s="37"/>
      <c r="D63" s="38">
        <v>40942.404685999994</v>
      </c>
      <c r="E63" s="40">
        <v>35465.734689000004</v>
      </c>
      <c r="F63" s="41">
        <f>(E63/D63-1)*100</f>
        <v>-13.37652255406655</v>
      </c>
      <c r="G63" s="42">
        <v>26863.497335999997</v>
      </c>
      <c r="H63" s="43">
        <f t="shared" si="2"/>
        <v>-24.255065990972025</v>
      </c>
      <c r="I63" s="40">
        <v>28227.763467499997</v>
      </c>
      <c r="J63" s="207">
        <f t="shared" si="3"/>
        <v>5.0785127283919707</v>
      </c>
      <c r="K63" s="40">
        <v>34797.793954000008</v>
      </c>
      <c r="L63" s="207">
        <f t="shared" si="4"/>
        <v>23.275065678031524</v>
      </c>
      <c r="M63" s="40">
        <v>42747.456858999998</v>
      </c>
      <c r="N63" s="207">
        <f t="shared" si="5"/>
        <v>22.845307135012138</v>
      </c>
      <c r="O63" s="344">
        <v>50578</v>
      </c>
      <c r="P63" s="345">
        <f t="shared" si="1"/>
        <v>18.31814970146317</v>
      </c>
    </row>
    <row r="64" spans="1:23" ht="14.25" thickBot="1">
      <c r="B64" s="36" t="s">
        <v>27</v>
      </c>
      <c r="C64" s="45"/>
      <c r="D64" s="38">
        <v>173321.351245</v>
      </c>
      <c r="E64" s="40">
        <v>91957.925027000019</v>
      </c>
      <c r="F64" s="41">
        <f>(E64/D64-1)*100</f>
        <v>-46.943683298999872</v>
      </c>
      <c r="G64" s="42">
        <v>125849.024</v>
      </c>
      <c r="H64" s="43">
        <f t="shared" si="2"/>
        <v>36.855006203162063</v>
      </c>
      <c r="I64" s="40">
        <v>126708.88219915002</v>
      </c>
      <c r="J64" s="207">
        <f t="shared" si="3"/>
        <v>0.6832458225103144</v>
      </c>
      <c r="K64" s="40">
        <v>135836.60093099999</v>
      </c>
      <c r="L64" s="207">
        <f t="shared" si="4"/>
        <v>7.2036928851631821</v>
      </c>
      <c r="M64" s="40">
        <v>204765.990911</v>
      </c>
      <c r="N64" s="207">
        <f t="shared" si="5"/>
        <v>50.744342472919811</v>
      </c>
      <c r="O64" s="350">
        <v>173411</v>
      </c>
      <c r="P64" s="351">
        <f t="shared" si="1"/>
        <v>-15.312596965688607</v>
      </c>
      <c r="S64" s="2" t="s">
        <v>104</v>
      </c>
      <c r="T64" s="2">
        <f>SUM(U64:W64)</f>
        <v>39172</v>
      </c>
      <c r="U64" s="2">
        <v>15068</v>
      </c>
      <c r="V64" s="2">
        <v>12304</v>
      </c>
      <c r="W64" s="2">
        <v>11800</v>
      </c>
    </row>
    <row r="65" spans="2:23" ht="15" thickTop="1" thickBot="1">
      <c r="B65" s="46" t="s">
        <v>28</v>
      </c>
      <c r="C65" s="47"/>
      <c r="D65" s="48">
        <v>2406681.5488019995</v>
      </c>
      <c r="E65" s="50">
        <v>1628001.2436800501</v>
      </c>
      <c r="F65" s="51">
        <f>(E65/D65-1)*100</f>
        <v>-32.354937258299152</v>
      </c>
      <c r="G65" s="52">
        <v>1479655.2979870001</v>
      </c>
      <c r="H65" s="53">
        <f t="shared" si="2"/>
        <v>-9.1121518652970028</v>
      </c>
      <c r="I65" s="50">
        <v>1762432.1089452</v>
      </c>
      <c r="J65" s="208">
        <f t="shared" si="3"/>
        <v>19.110992360376365</v>
      </c>
      <c r="K65" s="50">
        <v>1958362.3095399998</v>
      </c>
      <c r="L65" s="208">
        <f t="shared" si="4"/>
        <v>11.117035351339698</v>
      </c>
      <c r="M65" s="50">
        <v>2246723.1537641501</v>
      </c>
      <c r="N65" s="208">
        <f t="shared" si="5"/>
        <v>14.724591196400393</v>
      </c>
      <c r="O65" s="346">
        <v>3169405</v>
      </c>
      <c r="P65" s="347">
        <f t="shared" si="5"/>
        <v>41.067892352023549</v>
      </c>
      <c r="S65" s="2" t="s">
        <v>105</v>
      </c>
      <c r="T65" s="2">
        <f t="shared" si="0"/>
        <v>113743</v>
      </c>
      <c r="U65" s="2">
        <v>22138</v>
      </c>
      <c r="V65" s="2">
        <v>34623</v>
      </c>
      <c r="W65" s="2">
        <v>56982</v>
      </c>
    </row>
    <row r="66" spans="2:23" ht="12" customHeight="1" thickBot="1">
      <c r="D66" s="55"/>
      <c r="E66" s="57"/>
      <c r="F66" s="58"/>
      <c r="G66" s="55"/>
      <c r="H66" s="59"/>
      <c r="I66" s="55"/>
      <c r="J66" s="60"/>
      <c r="K66" s="55"/>
      <c r="L66" s="60"/>
      <c r="M66" s="55"/>
      <c r="N66" s="60"/>
      <c r="O66" s="340"/>
      <c r="P66" s="341"/>
      <c r="S66" s="2" t="s">
        <v>106</v>
      </c>
      <c r="T66" s="2">
        <f t="shared" si="0"/>
        <v>203769</v>
      </c>
      <c r="U66" s="2">
        <v>16249</v>
      </c>
      <c r="V66" s="2">
        <v>99043</v>
      </c>
      <c r="W66" s="2">
        <v>88477</v>
      </c>
    </row>
    <row r="67" spans="2:23">
      <c r="B67" s="61" t="s">
        <v>29</v>
      </c>
      <c r="C67" s="62"/>
      <c r="D67" s="38">
        <v>304986.14908800001</v>
      </c>
      <c r="E67" s="31">
        <v>148632.11752500001</v>
      </c>
      <c r="F67" s="41">
        <f>(E67/D67-1)*100</f>
        <v>-51.26594503735511</v>
      </c>
      <c r="G67" s="42">
        <v>150024.44353804999</v>
      </c>
      <c r="H67" s="43">
        <f t="shared" si="2"/>
        <v>0.93675985798682415</v>
      </c>
      <c r="I67" s="40">
        <v>326871.2629643</v>
      </c>
      <c r="J67" s="207">
        <f t="shared" si="3"/>
        <v>117.87867047238683</v>
      </c>
      <c r="K67" s="40">
        <v>404012.08252400008</v>
      </c>
      <c r="L67" s="207">
        <f>(K67/I67-1)*100</f>
        <v>23.599755714262717</v>
      </c>
      <c r="M67" s="40">
        <v>428129.34528349998</v>
      </c>
      <c r="N67" s="342">
        <f>(M67/K67-1)*100</f>
        <v>5.969440965436279</v>
      </c>
      <c r="O67" s="354">
        <f>O57+T67+T68</f>
        <v>565145</v>
      </c>
      <c r="P67" s="352">
        <f t="shared" ref="P67:P68" si="7">(O67/M67-1)*100</f>
        <v>32.003331756147332</v>
      </c>
      <c r="S67" s="2" t="s">
        <v>107</v>
      </c>
      <c r="T67" s="2">
        <f t="shared" si="0"/>
        <v>40106</v>
      </c>
      <c r="U67" s="2">
        <v>14407</v>
      </c>
      <c r="V67" s="2">
        <v>12549</v>
      </c>
      <c r="W67" s="2">
        <v>13150</v>
      </c>
    </row>
    <row r="68" spans="2:23" ht="14.25" thickBot="1">
      <c r="B68" s="63" t="s">
        <v>30</v>
      </c>
      <c r="C68" s="64"/>
      <c r="D68" s="65">
        <v>80232.032361999998</v>
      </c>
      <c r="E68" s="67">
        <v>46979.442605000004</v>
      </c>
      <c r="F68" s="68">
        <f>(E68/D68-1)*100</f>
        <v>-41.445528398143004</v>
      </c>
      <c r="G68" s="69">
        <v>46955.239882549999</v>
      </c>
      <c r="H68" s="70">
        <f t="shared" si="2"/>
        <v>-5.1517687541546842E-2</v>
      </c>
      <c r="I68" s="67">
        <v>122295.344843</v>
      </c>
      <c r="J68" s="209">
        <f t="shared" si="3"/>
        <v>160.45089993981412</v>
      </c>
      <c r="K68" s="67">
        <v>182683.08608799998</v>
      </c>
      <c r="L68" s="209">
        <f>(K68/I68-1)*100</f>
        <v>49.378609891099615</v>
      </c>
      <c r="M68" s="67">
        <v>224642.03215800005</v>
      </c>
      <c r="N68" s="343">
        <f>(M68/K68-1)*100</f>
        <v>22.968161403726285</v>
      </c>
      <c r="O68" s="355">
        <f>T64+T65+T66</f>
        <v>356684</v>
      </c>
      <c r="P68" s="353">
        <f t="shared" si="7"/>
        <v>58.778834296303614</v>
      </c>
      <c r="S68" s="2" t="s">
        <v>108</v>
      </c>
      <c r="T68" s="2">
        <f>SUM(U68:W68)</f>
        <v>127930</v>
      </c>
      <c r="U68" s="2">
        <v>60056</v>
      </c>
      <c r="V68" s="2">
        <v>26016</v>
      </c>
      <c r="W68" s="2">
        <v>41858</v>
      </c>
    </row>
    <row r="69" spans="2:23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23" ht="18" thickBot="1">
      <c r="B70" s="22" t="s">
        <v>31</v>
      </c>
      <c r="C70" s="2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23" ht="14.25" thickBot="1">
      <c r="D71" s="23">
        <v>2008</v>
      </c>
      <c r="E71" s="25">
        <v>2009</v>
      </c>
      <c r="F71" s="24"/>
      <c r="G71" s="25">
        <v>2010</v>
      </c>
      <c r="H71" s="24"/>
      <c r="I71" s="306">
        <v>2011</v>
      </c>
      <c r="J71" s="311"/>
      <c r="K71" s="306">
        <v>2012</v>
      </c>
      <c r="L71" s="311"/>
      <c r="M71" s="306">
        <v>2013</v>
      </c>
      <c r="N71" s="307"/>
    </row>
    <row r="72" spans="2:23">
      <c r="B72" s="27" t="s">
        <v>18</v>
      </c>
      <c r="C72" s="28"/>
      <c r="D72" s="29">
        <v>107370.51606099999</v>
      </c>
      <c r="E72" s="73">
        <v>53973.204406000004</v>
      </c>
      <c r="F72" s="32">
        <f>(E72/D72-1)*100</f>
        <v>-49.731819883089301</v>
      </c>
      <c r="G72" s="33">
        <v>50534.686978000005</v>
      </c>
      <c r="H72" s="74">
        <f>(G72/E72-1)*100</f>
        <v>-6.3707861444256775</v>
      </c>
      <c r="I72" s="31">
        <v>51523.208510999997</v>
      </c>
      <c r="J72" s="211">
        <f>(I72/G72-1)*100</f>
        <v>1.9561247770869539</v>
      </c>
      <c r="K72" s="31">
        <v>98968.325317999988</v>
      </c>
      <c r="L72" s="206">
        <f>(K72/I72-1)*100</f>
        <v>92.084942258342963</v>
      </c>
      <c r="M72" s="31">
        <v>130115.432594</v>
      </c>
      <c r="N72" s="35">
        <f>(M72/K72-1)*100</f>
        <v>31.471793804653881</v>
      </c>
    </row>
    <row r="73" spans="2:23">
      <c r="B73" s="36" t="s">
        <v>20</v>
      </c>
      <c r="C73" s="37"/>
      <c r="D73" s="38">
        <v>145430.75646899999</v>
      </c>
      <c r="E73" s="75">
        <v>96278.060667850004</v>
      </c>
      <c r="F73" s="41">
        <f>(E73/D73-1)*100</f>
        <v>-33.798006002689931</v>
      </c>
      <c r="G73" s="42">
        <v>138276.50044130001</v>
      </c>
      <c r="H73" s="76">
        <f t="shared" ref="H73:J81" si="8">(G73/E73-1)*100</f>
        <v>43.622025082474991</v>
      </c>
      <c r="I73" s="40">
        <v>373960.712917</v>
      </c>
      <c r="J73" s="212">
        <f t="shared" si="8"/>
        <v>170.44415480832237</v>
      </c>
      <c r="K73" s="40">
        <v>233728.78730700002</v>
      </c>
      <c r="L73" s="207">
        <f t="shared" ref="L73:L80" si="9">(K73/I73-1)*100</f>
        <v>-37.499106394399305</v>
      </c>
      <c r="M73" s="40">
        <v>451159.11825399997</v>
      </c>
      <c r="N73" s="44">
        <f t="shared" ref="N73:N80" si="10">(M73/K73-1)*100</f>
        <v>93.026765531199956</v>
      </c>
    </row>
    <row r="74" spans="2:23">
      <c r="B74" s="36" t="s">
        <v>21</v>
      </c>
      <c r="C74" s="37"/>
      <c r="D74" s="38">
        <v>1624229.9840030004</v>
      </c>
      <c r="E74" s="75">
        <v>1434605.1259187507</v>
      </c>
      <c r="F74" s="41">
        <f>(E74/D74-1)*100</f>
        <v>-11.674754188252901</v>
      </c>
      <c r="G74" s="42">
        <v>1172599.0142699501</v>
      </c>
      <c r="H74" s="76">
        <f t="shared" si="8"/>
        <v>-18.26329119526925</v>
      </c>
      <c r="I74" s="40">
        <v>1083908.1906834</v>
      </c>
      <c r="J74" s="212">
        <f t="shared" si="8"/>
        <v>-7.5636106211267933</v>
      </c>
      <c r="K74" s="40">
        <v>1150309.8317710003</v>
      </c>
      <c r="L74" s="207">
        <f t="shared" si="9"/>
        <v>6.1261314988065863</v>
      </c>
      <c r="M74" s="40">
        <v>1602266.2021930502</v>
      </c>
      <c r="N74" s="44">
        <f t="shared" si="10"/>
        <v>39.289968488422325</v>
      </c>
    </row>
    <row r="75" spans="2:23">
      <c r="B75" s="36" t="s">
        <v>22</v>
      </c>
      <c r="C75" s="37"/>
      <c r="D75" s="38">
        <v>83654.760868000012</v>
      </c>
      <c r="E75" s="75">
        <v>78045.871555999998</v>
      </c>
      <c r="F75" s="41">
        <f>(E75/D75-1)*100</f>
        <v>-6.7048058637694918</v>
      </c>
      <c r="G75" s="42">
        <v>62504.740647400002</v>
      </c>
      <c r="H75" s="76">
        <f t="shared" si="8"/>
        <v>-19.912816141016275</v>
      </c>
      <c r="I75" s="40">
        <v>68356.702199999985</v>
      </c>
      <c r="J75" s="212">
        <f t="shared" si="8"/>
        <v>9.3624283406148479</v>
      </c>
      <c r="K75" s="40">
        <v>70899.061984</v>
      </c>
      <c r="L75" s="207">
        <f t="shared" si="9"/>
        <v>3.7192545897862361</v>
      </c>
      <c r="M75" s="40">
        <v>96621.92969260001</v>
      </c>
      <c r="N75" s="44">
        <f t="shared" si="10"/>
        <v>36.28097042300076</v>
      </c>
    </row>
    <row r="76" spans="2:23">
      <c r="B76" s="36" t="s">
        <v>23</v>
      </c>
      <c r="C76" s="37"/>
      <c r="D76" s="38">
        <v>362217.08108199947</v>
      </c>
      <c r="E76" s="75">
        <v>221173.40723000001</v>
      </c>
      <c r="F76" s="41">
        <f>(E76/D76-1)*100</f>
        <v>-38.93899024051538</v>
      </c>
      <c r="G76" s="42">
        <v>231292.07339500001</v>
      </c>
      <c r="H76" s="76">
        <f t="shared" si="8"/>
        <v>4.5749922161652634</v>
      </c>
      <c r="I76" s="40">
        <v>233336.693661</v>
      </c>
      <c r="J76" s="212">
        <f t="shared" si="8"/>
        <v>0.8839992810770525</v>
      </c>
      <c r="K76" s="40">
        <v>286657.67228700005</v>
      </c>
      <c r="L76" s="207">
        <f t="shared" si="9"/>
        <v>22.851518888609391</v>
      </c>
      <c r="M76" s="40">
        <v>332934.79825199995</v>
      </c>
      <c r="N76" s="44">
        <f t="shared" si="10"/>
        <v>16.143689996431519</v>
      </c>
    </row>
    <row r="77" spans="2:23">
      <c r="B77" s="36" t="s">
        <v>24</v>
      </c>
      <c r="C77" s="37"/>
      <c r="D77" s="38">
        <v>582095.835632</v>
      </c>
      <c r="E77" s="75">
        <v>342593.71078199986</v>
      </c>
      <c r="F77" s="41">
        <f>(E77/D77-1)*100</f>
        <v>-41.144792693795004</v>
      </c>
      <c r="G77" s="42">
        <v>361166.725286</v>
      </c>
      <c r="H77" s="76">
        <f t="shared" si="8"/>
        <v>5.4212946471216883</v>
      </c>
      <c r="I77" s="40">
        <v>318082.3917255</v>
      </c>
      <c r="J77" s="212">
        <f t="shared" si="8"/>
        <v>-11.929209017354092</v>
      </c>
      <c r="K77" s="40">
        <v>348991.59079000005</v>
      </c>
      <c r="L77" s="207">
        <f t="shared" si="9"/>
        <v>9.717356216050522</v>
      </c>
      <c r="M77" s="40">
        <v>609515.34236299992</v>
      </c>
      <c r="N77" s="44">
        <f t="shared" si="10"/>
        <v>74.650438133268878</v>
      </c>
    </row>
    <row r="78" spans="2:23">
      <c r="B78" s="36" t="s">
        <v>25</v>
      </c>
      <c r="C78" s="37"/>
      <c r="D78" s="38">
        <v>134339.52297800002</v>
      </c>
      <c r="E78" s="75">
        <v>133160.07847899999</v>
      </c>
      <c r="F78" s="41">
        <f>(E78/D78-1)*100</f>
        <v>-0.87795793289602297</v>
      </c>
      <c r="G78" s="42">
        <v>101561.90542299999</v>
      </c>
      <c r="H78" s="76">
        <f t="shared" si="8"/>
        <v>-23.729464128382283</v>
      </c>
      <c r="I78" s="40">
        <v>106085.06821100001</v>
      </c>
      <c r="J78" s="212">
        <f t="shared" si="8"/>
        <v>4.4536017408902229</v>
      </c>
      <c r="K78" s="40">
        <v>83629.522797999991</v>
      </c>
      <c r="L78" s="207">
        <f t="shared" si="9"/>
        <v>-21.167489253375994</v>
      </c>
      <c r="M78" s="40">
        <v>193028.92836705002</v>
      </c>
      <c r="N78" s="44">
        <f t="shared" si="10"/>
        <v>130.81433674241453</v>
      </c>
    </row>
    <row r="79" spans="2:23">
      <c r="B79" s="36" t="s">
        <v>26</v>
      </c>
      <c r="C79" s="37"/>
      <c r="D79" s="38">
        <v>39582.165209999999</v>
      </c>
      <c r="E79" s="75">
        <v>44396.500935999997</v>
      </c>
      <c r="F79" s="41">
        <f>(E79/D79-1)*100</f>
        <v>12.162891293232514</v>
      </c>
      <c r="G79" s="42">
        <v>45108.793073000008</v>
      </c>
      <c r="H79" s="76">
        <f t="shared" si="8"/>
        <v>1.6043880080252704</v>
      </c>
      <c r="I79" s="40">
        <v>43654.617416000008</v>
      </c>
      <c r="J79" s="212">
        <f t="shared" si="8"/>
        <v>-3.2237077472826448</v>
      </c>
      <c r="K79" s="40">
        <v>44633.086684000002</v>
      </c>
      <c r="L79" s="207">
        <f t="shared" si="9"/>
        <v>2.2413877979408747</v>
      </c>
      <c r="M79" s="40">
        <v>62242.411947999994</v>
      </c>
      <c r="N79" s="44">
        <f t="shared" si="10"/>
        <v>39.453523321550946</v>
      </c>
    </row>
    <row r="80" spans="2:23" ht="14.25" thickBot="1">
      <c r="B80" s="36" t="s">
        <v>27</v>
      </c>
      <c r="C80" s="45"/>
      <c r="D80" s="38">
        <v>230226.56920900004</v>
      </c>
      <c r="E80" s="75">
        <v>163110.24317845001</v>
      </c>
      <c r="F80" s="41">
        <f>(E80/D80-1)*100</f>
        <v>-29.152293873441572</v>
      </c>
      <c r="G80" s="42">
        <v>179265.77039354999</v>
      </c>
      <c r="H80" s="76">
        <f t="shared" si="8"/>
        <v>9.9046674815052036</v>
      </c>
      <c r="I80" s="40">
        <v>133779.22550815</v>
      </c>
      <c r="J80" s="212">
        <f t="shared" si="8"/>
        <v>-25.373803814047371</v>
      </c>
      <c r="K80" s="40">
        <v>183200.597175</v>
      </c>
      <c r="L80" s="207">
        <f t="shared" si="9"/>
        <v>36.942486009413457</v>
      </c>
      <c r="M80" s="40">
        <v>328203.96683200006</v>
      </c>
      <c r="N80" s="44">
        <f t="shared" si="10"/>
        <v>79.150052943597913</v>
      </c>
    </row>
    <row r="81" spans="2:14" ht="15" thickTop="1" thickBot="1">
      <c r="B81" s="46" t="s">
        <v>28</v>
      </c>
      <c r="C81" s="47"/>
      <c r="D81" s="48">
        <v>3309147.1915120003</v>
      </c>
      <c r="E81" s="77">
        <v>2567336.2031540503</v>
      </c>
      <c r="F81" s="51">
        <f>(E81/D81-1)*100</f>
        <v>-22.416983755231669</v>
      </c>
      <c r="G81" s="52">
        <v>2342310.2099072002</v>
      </c>
      <c r="H81" s="51">
        <f t="shared" si="8"/>
        <v>-8.7649600769232663</v>
      </c>
      <c r="I81" s="50">
        <v>2412686.8108330499</v>
      </c>
      <c r="J81" s="213">
        <f t="shared" si="8"/>
        <v>3.0045807181380058</v>
      </c>
      <c r="K81" s="50">
        <v>2501018.4761140002</v>
      </c>
      <c r="L81" s="208">
        <f>(K81/I81-1)*100</f>
        <v>3.6611326793157595</v>
      </c>
      <c r="M81" s="50">
        <v>3806088.1304957005</v>
      </c>
      <c r="N81" s="54">
        <f>(M81/K81-1)*100</f>
        <v>52.18152791935686</v>
      </c>
    </row>
    <row r="82" spans="2:14" ht="14.25" thickBot="1">
      <c r="D82" s="55"/>
      <c r="E82" s="78"/>
      <c r="F82" s="58"/>
      <c r="G82" s="55"/>
      <c r="H82" s="58"/>
      <c r="I82" s="55"/>
      <c r="J82" s="58"/>
      <c r="K82" s="55"/>
      <c r="L82" s="60"/>
      <c r="M82" s="55"/>
      <c r="N82" s="60"/>
    </row>
    <row r="83" spans="2:14">
      <c r="B83" s="61" t="s">
        <v>29</v>
      </c>
      <c r="C83" s="62"/>
      <c r="D83" s="38">
        <v>368567.65716599993</v>
      </c>
      <c r="E83" s="73">
        <v>240773.58560310001</v>
      </c>
      <c r="F83" s="41">
        <f>(E83/D83-1)*100</f>
        <v>-34.673164906963741</v>
      </c>
      <c r="G83" s="42">
        <v>316551.86205380003</v>
      </c>
      <c r="H83" s="76">
        <f>(G83/E83-1)*100</f>
        <v>31.472836300081397</v>
      </c>
      <c r="I83" s="40">
        <v>561706.72904250002</v>
      </c>
      <c r="J83" s="211">
        <f>(I83/G83-1)*100</f>
        <v>77.445403542448403</v>
      </c>
      <c r="K83" s="40">
        <v>456038.43638500001</v>
      </c>
      <c r="L83" s="207">
        <f>(K83/I83-1)*100</f>
        <v>-18.812004057281804</v>
      </c>
      <c r="M83" s="40">
        <v>681921.62443400011</v>
      </c>
      <c r="N83" s="44">
        <f>(M83/K83-1)*100</f>
        <v>49.531611817540622</v>
      </c>
    </row>
    <row r="84" spans="2:14" ht="14.25" thickBot="1">
      <c r="B84" s="63" t="s">
        <v>30</v>
      </c>
      <c r="C84" s="64"/>
      <c r="D84" s="65">
        <v>105136.04275699999</v>
      </c>
      <c r="E84" s="79">
        <v>62645.514655850006</v>
      </c>
      <c r="F84" s="68">
        <f>(E84/D84-1)*100</f>
        <v>-40.414806366031833</v>
      </c>
      <c r="G84" s="69">
        <v>92002.308190299998</v>
      </c>
      <c r="H84" s="80">
        <f>(G84/E84-1)*100</f>
        <v>46.861764478629887</v>
      </c>
      <c r="I84" s="67">
        <v>328324.096104</v>
      </c>
      <c r="J84" s="214">
        <f>(I84/G84-1)*100</f>
        <v>256.86506410783284</v>
      </c>
      <c r="K84" s="67">
        <v>208403.14594700001</v>
      </c>
      <c r="L84" s="209">
        <f>(K84/I84-1)*100</f>
        <v>-36.52517484400957</v>
      </c>
      <c r="M84" s="67">
        <v>370973.369145</v>
      </c>
      <c r="N84" s="71">
        <f>(M84/K84-1)*100</f>
        <v>78.00756675685885</v>
      </c>
    </row>
    <row r="85" spans="2:14">
      <c r="D85" s="72"/>
      <c r="E85" s="72"/>
      <c r="F85" s="72"/>
      <c r="G85" s="72"/>
      <c r="H85" s="72"/>
      <c r="I85" s="72"/>
      <c r="J85" s="72"/>
      <c r="K85" s="193"/>
      <c r="L85" s="193"/>
      <c r="M85" s="193"/>
      <c r="N85" s="193"/>
    </row>
    <row r="86" spans="2:14" ht="18" thickBot="1">
      <c r="B86" s="111" t="s">
        <v>40</v>
      </c>
      <c r="C86" s="111"/>
      <c r="D86" s="112"/>
      <c r="E86" s="112"/>
      <c r="F86" s="112"/>
      <c r="G86" s="112"/>
      <c r="H86" s="112"/>
      <c r="I86" s="112"/>
      <c r="J86" s="112"/>
      <c r="K86" s="194"/>
      <c r="L86" s="194"/>
      <c r="M86" s="194"/>
      <c r="N86" s="194"/>
    </row>
    <row r="87" spans="2:14" ht="14.25" thickBot="1">
      <c r="B87" s="113"/>
      <c r="C87" s="113"/>
      <c r="D87" s="251">
        <v>2008</v>
      </c>
      <c r="E87" s="270">
        <v>2009</v>
      </c>
      <c r="F87" s="271"/>
      <c r="G87" s="270">
        <v>2010</v>
      </c>
      <c r="H87" s="271"/>
      <c r="I87" s="270">
        <v>2011</v>
      </c>
      <c r="J87" s="321"/>
      <c r="K87" s="306">
        <v>2012</v>
      </c>
      <c r="L87" s="311"/>
      <c r="M87" s="306">
        <v>2013</v>
      </c>
      <c r="N87" s="307"/>
    </row>
    <row r="88" spans="2:14">
      <c r="B88" s="27" t="s">
        <v>18</v>
      </c>
      <c r="C88" s="28"/>
      <c r="D88" s="114">
        <v>53444.585279999978</v>
      </c>
      <c r="E88" s="116">
        <v>54017.350069000022</v>
      </c>
      <c r="F88" s="117">
        <v>1.0716984442844746</v>
      </c>
      <c r="G88" s="116">
        <v>66585.52833999999</v>
      </c>
      <c r="H88" s="118">
        <v>23.266928597840852</v>
      </c>
      <c r="I88" s="116">
        <v>62035.042321000015</v>
      </c>
      <c r="J88" s="221">
        <v>-6.8340465750518886</v>
      </c>
      <c r="K88" s="31">
        <v>60045.938540000017</v>
      </c>
      <c r="L88" s="206">
        <f>(K88/I88-1)*100</f>
        <v>-3.2064196405434675</v>
      </c>
      <c r="M88" s="31">
        <v>56709</v>
      </c>
      <c r="N88" s="35">
        <f>(M88/K88-1)*100</f>
        <v>-5.5573093220569696</v>
      </c>
    </row>
    <row r="89" spans="2:14">
      <c r="B89" s="36" t="s">
        <v>20</v>
      </c>
      <c r="C89" s="37"/>
      <c r="D89" s="120">
        <v>121628.25643100002</v>
      </c>
      <c r="E89" s="122">
        <v>117532.23590285002</v>
      </c>
      <c r="F89" s="123">
        <v>-3.3676553856329283</v>
      </c>
      <c r="G89" s="122">
        <v>99714.388515999992</v>
      </c>
      <c r="H89" s="124">
        <v>-15.159966327517104</v>
      </c>
      <c r="I89" s="122">
        <v>293183.78359140002</v>
      </c>
      <c r="J89" s="222">
        <v>194.02354861189997</v>
      </c>
      <c r="K89" s="40">
        <v>219811.99767299945</v>
      </c>
      <c r="L89" s="207">
        <f t="shared" ref="L89:L96" si="11">(K89/I89-1)*100</f>
        <v>-25.025867740576079</v>
      </c>
      <c r="M89" s="40">
        <v>339041</v>
      </c>
      <c r="N89" s="44">
        <f t="shared" ref="N89:N96" si="12">(M89/K89-1)*100</f>
        <v>54.241353333392681</v>
      </c>
    </row>
    <row r="90" spans="2:14">
      <c r="B90" s="36" t="s">
        <v>21</v>
      </c>
      <c r="C90" s="37"/>
      <c r="D90" s="120">
        <v>1221382.0205289498</v>
      </c>
      <c r="E90" s="122">
        <v>940021.02486449992</v>
      </c>
      <c r="F90" s="123">
        <v>-23.036281109050506</v>
      </c>
      <c r="G90" s="122">
        <v>953375.41664025001</v>
      </c>
      <c r="H90" s="124">
        <v>1.420648200679886</v>
      </c>
      <c r="I90" s="122">
        <v>994620.81650249986</v>
      </c>
      <c r="J90" s="222">
        <v>4.326249569933438</v>
      </c>
      <c r="K90" s="40">
        <v>1071460.2768880003</v>
      </c>
      <c r="L90" s="207">
        <f t="shared" si="11"/>
        <v>7.7255029364557082</v>
      </c>
      <c r="M90" s="40">
        <v>1272596</v>
      </c>
      <c r="N90" s="44">
        <f t="shared" si="12"/>
        <v>18.77211199058053</v>
      </c>
    </row>
    <row r="91" spans="2:14">
      <c r="B91" s="36" t="s">
        <v>22</v>
      </c>
      <c r="C91" s="37"/>
      <c r="D91" s="120">
        <v>68016.381769</v>
      </c>
      <c r="E91" s="122">
        <v>83876.646071850002</v>
      </c>
      <c r="F91" s="123">
        <v>23.318300518712199</v>
      </c>
      <c r="G91" s="122">
        <v>50543.124562999998</v>
      </c>
      <c r="H91" s="124">
        <v>-39.741123506888918</v>
      </c>
      <c r="I91" s="122">
        <v>71434.732357999994</v>
      </c>
      <c r="J91" s="222">
        <v>41.334222954418735</v>
      </c>
      <c r="K91" s="40">
        <v>67409.96755300001</v>
      </c>
      <c r="L91" s="207">
        <f t="shared" si="11"/>
        <v>-5.6341847615941294</v>
      </c>
      <c r="M91" s="40">
        <v>50016</v>
      </c>
      <c r="N91" s="44">
        <f t="shared" si="12"/>
        <v>-25.803257566211222</v>
      </c>
    </row>
    <row r="92" spans="2:14">
      <c r="B92" s="36" t="s">
        <v>23</v>
      </c>
      <c r="C92" s="37"/>
      <c r="D92" s="120">
        <v>221881.16794200012</v>
      </c>
      <c r="E92" s="122">
        <v>184200.12901040004</v>
      </c>
      <c r="F92" s="123">
        <v>-16.982531361764753</v>
      </c>
      <c r="G92" s="122">
        <v>223198.84149604998</v>
      </c>
      <c r="H92" s="124">
        <v>21.171924631740112</v>
      </c>
      <c r="I92" s="122">
        <v>186740.94260005001</v>
      </c>
      <c r="J92" s="222">
        <v>-16.334268875067249</v>
      </c>
      <c r="K92" s="40">
        <v>195327.06949300002</v>
      </c>
      <c r="L92" s="207">
        <f t="shared" si="11"/>
        <v>4.5978813073356051</v>
      </c>
      <c r="M92" s="40">
        <v>249928</v>
      </c>
      <c r="N92" s="44">
        <f t="shared" si="12"/>
        <v>27.953591198969342</v>
      </c>
    </row>
    <row r="93" spans="2:14">
      <c r="B93" s="36" t="s">
        <v>24</v>
      </c>
      <c r="C93" s="37"/>
      <c r="D93" s="120">
        <v>398800.02155499975</v>
      </c>
      <c r="E93" s="122">
        <v>347440.06374999951</v>
      </c>
      <c r="F93" s="123">
        <v>-12.878624631146629</v>
      </c>
      <c r="G93" s="122">
        <v>316515.96923499997</v>
      </c>
      <c r="H93" s="124">
        <v>-8.9005551579828701</v>
      </c>
      <c r="I93" s="122">
        <v>322078.1246745002</v>
      </c>
      <c r="J93" s="222">
        <v>1.7573064174119413</v>
      </c>
      <c r="K93" s="40">
        <v>356467.81787499983</v>
      </c>
      <c r="L93" s="207">
        <f t="shared" si="11"/>
        <v>10.677438349858349</v>
      </c>
      <c r="M93" s="40">
        <v>379021</v>
      </c>
      <c r="N93" s="44">
        <f t="shared" si="12"/>
        <v>6.3268494360713134</v>
      </c>
    </row>
    <row r="94" spans="2:14">
      <c r="B94" s="36" t="s">
        <v>25</v>
      </c>
      <c r="C94" s="37"/>
      <c r="D94" s="120">
        <v>101797.67403700003</v>
      </c>
      <c r="E94" s="122">
        <v>72492.425079349996</v>
      </c>
      <c r="F94" s="123">
        <v>-28.787739243431599</v>
      </c>
      <c r="G94" s="122">
        <v>103802.66258100001</v>
      </c>
      <c r="H94" s="124">
        <v>43.191047157517382</v>
      </c>
      <c r="I94" s="122">
        <v>80907.649993200001</v>
      </c>
      <c r="J94" s="222">
        <v>-22.056286436712945</v>
      </c>
      <c r="K94" s="40">
        <v>107323.95753000001</v>
      </c>
      <c r="L94" s="207">
        <f t="shared" si="11"/>
        <v>32.649950331050533</v>
      </c>
      <c r="M94" s="40">
        <v>118207</v>
      </c>
      <c r="N94" s="44">
        <f t="shared" si="12"/>
        <v>10.140366345471264</v>
      </c>
    </row>
    <row r="95" spans="2:14">
      <c r="B95" s="36" t="s">
        <v>26</v>
      </c>
      <c r="C95" s="37"/>
      <c r="D95" s="120">
        <v>65276.025896999978</v>
      </c>
      <c r="E95" s="122">
        <v>48442.493092000004</v>
      </c>
      <c r="F95" s="123">
        <v>-25.788231703262475</v>
      </c>
      <c r="G95" s="122">
        <v>50248.268401000001</v>
      </c>
      <c r="H95" s="124">
        <v>3.7276679909321375</v>
      </c>
      <c r="I95" s="122">
        <v>77566.337591999996</v>
      </c>
      <c r="J95" s="222">
        <v>54.366190239614973</v>
      </c>
      <c r="K95" s="40">
        <v>38040.992983000004</v>
      </c>
      <c r="L95" s="207">
        <f>(K95/I95-1)*100</f>
        <v>-50.956827195972366</v>
      </c>
      <c r="M95" s="40">
        <v>39315</v>
      </c>
      <c r="N95" s="44">
        <f t="shared" si="12"/>
        <v>3.349037228258811</v>
      </c>
    </row>
    <row r="96" spans="2:14" ht="14.25" thickBot="1">
      <c r="B96" s="36" t="s">
        <v>27</v>
      </c>
      <c r="C96" s="126"/>
      <c r="D96" s="127">
        <v>221951.63098799973</v>
      </c>
      <c r="E96" s="128">
        <v>114886.82613100004</v>
      </c>
      <c r="F96" s="123">
        <v>-48.237899573167972</v>
      </c>
      <c r="G96" s="128">
        <v>150099.82486200001</v>
      </c>
      <c r="H96" s="124">
        <v>30.650162352686316</v>
      </c>
      <c r="I96" s="128">
        <v>170390.11517284997</v>
      </c>
      <c r="J96" s="222">
        <v>13.517864081123744</v>
      </c>
      <c r="K96" s="40">
        <v>150862.95837900002</v>
      </c>
      <c r="L96" s="207">
        <f t="shared" si="11"/>
        <v>-11.46026386216178</v>
      </c>
      <c r="M96" s="40">
        <v>150369</v>
      </c>
      <c r="N96" s="44">
        <f t="shared" si="12"/>
        <v>-0.32742190946507543</v>
      </c>
    </row>
    <row r="97" spans="2:14" ht="15" thickTop="1" thickBot="1">
      <c r="B97" s="46" t="s">
        <v>28</v>
      </c>
      <c r="C97" s="47"/>
      <c r="D97" s="129">
        <v>2474177.7644279497</v>
      </c>
      <c r="E97" s="131">
        <v>1962909.1939709494</v>
      </c>
      <c r="F97" s="132">
        <v>-20.66418095771747</v>
      </c>
      <c r="G97" s="133">
        <v>2014084.0246342998</v>
      </c>
      <c r="H97" s="134">
        <v>2.6070910880917619</v>
      </c>
      <c r="I97" s="135">
        <v>2258957.5448055002</v>
      </c>
      <c r="J97" s="223">
        <v>12.158058808676685</v>
      </c>
      <c r="K97" s="50">
        <v>2266750.9769139998</v>
      </c>
      <c r="L97" s="208">
        <f>(K97/I97-1)*100</f>
        <v>0.34500126513756779</v>
      </c>
      <c r="M97" s="50">
        <f>SUM(M88:M96)</f>
        <v>2655202</v>
      </c>
      <c r="N97" s="54">
        <f>(M97/K97-1)*100</f>
        <v>17.136907716914074</v>
      </c>
    </row>
    <row r="98" spans="2:14" ht="14.25" thickBot="1">
      <c r="B98" s="113"/>
      <c r="C98" s="113"/>
      <c r="D98" s="137"/>
      <c r="E98" s="139"/>
      <c r="F98" s="140"/>
      <c r="G98" s="137"/>
      <c r="H98" s="140"/>
      <c r="I98" s="137"/>
      <c r="J98" s="140"/>
      <c r="K98" s="55"/>
      <c r="L98" s="60"/>
      <c r="M98" s="55"/>
      <c r="N98" s="60"/>
    </row>
    <row r="99" spans="2:14">
      <c r="B99" s="61" t="s">
        <v>29</v>
      </c>
      <c r="C99" s="141"/>
      <c r="D99" s="142">
        <v>287912.20654295001</v>
      </c>
      <c r="E99" s="143">
        <v>232667.47026034998</v>
      </c>
      <c r="F99" s="118">
        <f>(E99/D99-1)*100</f>
        <v>-19.188049352245429</v>
      </c>
      <c r="G99" s="143">
        <v>279246.23513749999</v>
      </c>
      <c r="H99" s="124">
        <f>(G99/E99-1)*100</f>
        <v>20.019457307473786</v>
      </c>
      <c r="I99" s="143">
        <v>482556.00152489997</v>
      </c>
      <c r="J99" s="221">
        <f>(I99/G99-1)*100</f>
        <v>72.806627558395149</v>
      </c>
      <c r="K99" s="40">
        <v>364832.5149789995</v>
      </c>
      <c r="L99" s="207">
        <f>(K99/I99-1)*100</f>
        <v>-24.395818552435077</v>
      </c>
      <c r="M99" s="31">
        <v>521798</v>
      </c>
      <c r="N99" s="44">
        <f>(M99/K99-1)*100</f>
        <v>43.023984589212326</v>
      </c>
    </row>
    <row r="100" spans="2:14" ht="14.25" thickBot="1">
      <c r="B100" s="63" t="s">
        <v>30</v>
      </c>
      <c r="C100" s="64"/>
      <c r="D100" s="144">
        <v>79203.550057</v>
      </c>
      <c r="E100" s="146">
        <v>67487.316524850001</v>
      </c>
      <c r="F100" s="147">
        <f>(E100/D100-1)*100</f>
        <v>-14.792561095706237</v>
      </c>
      <c r="G100" s="148">
        <v>59935.335682999998</v>
      </c>
      <c r="H100" s="147">
        <f>(G100/E100-1)*100</f>
        <v>-11.190222445826892</v>
      </c>
      <c r="I100" s="148">
        <v>266699.5017894</v>
      </c>
      <c r="J100" s="224">
        <f>(I100/G100-1)*100</f>
        <v>344.97874042114756</v>
      </c>
      <c r="K100" s="67">
        <v>194938.66773999951</v>
      </c>
      <c r="L100" s="209">
        <f>(K100/I100-1)*100</f>
        <v>-26.90699966363891</v>
      </c>
      <c r="M100" s="67">
        <v>307561</v>
      </c>
      <c r="N100" s="71">
        <f>(M100/K100-1)*100</f>
        <v>57.773213270448288</v>
      </c>
    </row>
    <row r="101" spans="2:14">
      <c r="D101" s="72"/>
      <c r="E101" s="72"/>
      <c r="F101" s="72"/>
      <c r="G101" s="72"/>
      <c r="H101" s="72"/>
      <c r="I101" s="72"/>
      <c r="J101" s="72"/>
      <c r="K101" s="193"/>
      <c r="L101" s="193"/>
      <c r="M101" s="193"/>
      <c r="N101" s="193"/>
    </row>
    <row r="102" spans="2:14" ht="18" thickBot="1">
      <c r="B102" s="111" t="s">
        <v>47</v>
      </c>
      <c r="C102" s="111"/>
      <c r="D102" s="112"/>
      <c r="E102" s="112"/>
      <c r="F102" s="112"/>
      <c r="G102" s="112"/>
      <c r="H102" s="112"/>
      <c r="I102" s="112"/>
      <c r="J102" s="112"/>
      <c r="K102" s="194"/>
      <c r="L102" s="194"/>
      <c r="M102" s="194"/>
      <c r="N102" s="194"/>
    </row>
    <row r="103" spans="2:14" ht="14.25" thickBot="1">
      <c r="B103" s="113"/>
      <c r="C103" s="113"/>
      <c r="D103" s="251">
        <v>2008</v>
      </c>
      <c r="E103" s="270">
        <v>2009</v>
      </c>
      <c r="F103" s="289"/>
      <c r="G103" s="270">
        <v>2010</v>
      </c>
      <c r="H103" s="289"/>
      <c r="I103" s="270">
        <v>2011</v>
      </c>
      <c r="J103" s="322"/>
      <c r="K103" s="306">
        <v>2012</v>
      </c>
      <c r="L103" s="307"/>
      <c r="M103" s="306">
        <v>2013</v>
      </c>
      <c r="N103" s="307"/>
    </row>
    <row r="104" spans="2:14">
      <c r="B104" s="27" t="s">
        <v>18</v>
      </c>
      <c r="C104" s="28"/>
      <c r="D104" s="114">
        <v>79255.920432000014</v>
      </c>
      <c r="E104" s="116">
        <v>98025.107815999989</v>
      </c>
      <c r="F104" s="117">
        <f>(E104/D104-1)*100</f>
        <v>23.681748040644557</v>
      </c>
      <c r="G104" s="116">
        <v>91924.151431000006</v>
      </c>
      <c r="H104" s="118">
        <f>(G104/E104-1)*100</f>
        <v>-6.2238711294782867</v>
      </c>
      <c r="I104" s="116">
        <v>94869.93936027179</v>
      </c>
      <c r="J104" s="221">
        <f>(I104/G104-1)*100</f>
        <v>3.2045853928637458</v>
      </c>
      <c r="K104" s="31">
        <v>98312.731281</v>
      </c>
      <c r="L104" s="35">
        <f>(K104/I104-1)*100</f>
        <v>3.6289597568457399</v>
      </c>
      <c r="M104" s="31">
        <v>99243</v>
      </c>
      <c r="N104" s="35">
        <f>(M104/K104-1)*100</f>
        <v>0.94623423322568456</v>
      </c>
    </row>
    <row r="105" spans="2:14">
      <c r="B105" s="36" t="s">
        <v>20</v>
      </c>
      <c r="C105" s="37"/>
      <c r="D105" s="120">
        <v>147037.83482299998</v>
      </c>
      <c r="E105" s="122">
        <v>137341.64728164999</v>
      </c>
      <c r="F105" s="123">
        <f>(E105/D105-1)*100</f>
        <v>-6.5943486946893559</v>
      </c>
      <c r="G105" s="122">
        <v>126641.38852399999</v>
      </c>
      <c r="H105" s="124">
        <f t="shared" ref="H105:J116" si="13">(G105/E105-1)*100</f>
        <v>-7.7909788978333001</v>
      </c>
      <c r="I105" s="122">
        <v>316110.79758519115</v>
      </c>
      <c r="J105" s="222">
        <f t="shared" si="13"/>
        <v>149.61096942275276</v>
      </c>
      <c r="K105" s="40">
        <v>408661.36415899999</v>
      </c>
      <c r="L105" s="44">
        <f t="shared" ref="L105:L112" si="14">(K105/I105-1)*100</f>
        <v>29.277888411536047</v>
      </c>
      <c r="M105" s="40">
        <v>495441</v>
      </c>
      <c r="N105" s="44">
        <f t="shared" ref="N105:N112" si="15">(M105/K105-1)*100</f>
        <v>21.235096696646917</v>
      </c>
    </row>
    <row r="106" spans="2:14">
      <c r="B106" s="36" t="s">
        <v>21</v>
      </c>
      <c r="C106" s="37"/>
      <c r="D106" s="120">
        <v>1447233.8929808997</v>
      </c>
      <c r="E106" s="122">
        <v>1590580.6768415999</v>
      </c>
      <c r="F106" s="123">
        <f>(E106/D106-1)*100</f>
        <v>9.9048802378063137</v>
      </c>
      <c r="G106" s="122">
        <v>1641889.6840395499</v>
      </c>
      <c r="H106" s="124">
        <f t="shared" si="13"/>
        <v>3.2258035033993826</v>
      </c>
      <c r="I106" s="122">
        <v>1577865.4254916655</v>
      </c>
      <c r="J106" s="222">
        <f t="shared" si="13"/>
        <v>-3.8994251057333673</v>
      </c>
      <c r="K106" s="40">
        <v>1499346.3462266</v>
      </c>
      <c r="L106" s="44">
        <f t="shared" si="14"/>
        <v>-4.9762849224355588</v>
      </c>
      <c r="M106" s="40">
        <v>1415189</v>
      </c>
      <c r="N106" s="44">
        <f t="shared" si="15"/>
        <v>-5.6129356928369845</v>
      </c>
    </row>
    <row r="107" spans="2:14">
      <c r="B107" s="36" t="s">
        <v>22</v>
      </c>
      <c r="C107" s="37"/>
      <c r="D107" s="120">
        <v>110958.42792799999</v>
      </c>
      <c r="E107" s="122">
        <v>106915.58119900001</v>
      </c>
      <c r="F107" s="123">
        <f>(E107/D107-1)*100</f>
        <v>-3.6435688613246642</v>
      </c>
      <c r="G107" s="122">
        <v>87775.741068949996</v>
      </c>
      <c r="H107" s="124">
        <f t="shared" si="13"/>
        <v>-17.901824893441287</v>
      </c>
      <c r="I107" s="122">
        <v>105418.83233391627</v>
      </c>
      <c r="J107" s="222">
        <f t="shared" si="13"/>
        <v>20.100190610874137</v>
      </c>
      <c r="K107" s="40">
        <v>98933.554613999993</v>
      </c>
      <c r="L107" s="44">
        <f t="shared" si="14"/>
        <v>-6.1519157216369358</v>
      </c>
      <c r="M107" s="40">
        <v>104164</v>
      </c>
      <c r="N107" s="44">
        <f t="shared" si="15"/>
        <v>5.2868265033103823</v>
      </c>
    </row>
    <row r="108" spans="2:14">
      <c r="B108" s="36" t="s">
        <v>23</v>
      </c>
      <c r="C108" s="37"/>
      <c r="D108" s="120">
        <v>267436.32068899996</v>
      </c>
      <c r="E108" s="122">
        <v>254632.54022800003</v>
      </c>
      <c r="F108" s="123">
        <f>(E108/D108-1)*100</f>
        <v>-4.787599690278932</v>
      </c>
      <c r="G108" s="122">
        <v>277024.14939499996</v>
      </c>
      <c r="H108" s="124">
        <f t="shared" si="13"/>
        <v>8.7936950819209159</v>
      </c>
      <c r="I108" s="122">
        <v>255652.14946063413</v>
      </c>
      <c r="J108" s="222">
        <f t="shared" si="13"/>
        <v>-7.7148508464120136</v>
      </c>
      <c r="K108" s="40">
        <v>322853.14548499999</v>
      </c>
      <c r="L108" s="44">
        <f>(K108/I108-1)*100</f>
        <v>26.286106401273823</v>
      </c>
      <c r="M108" s="40">
        <v>237701</v>
      </c>
      <c r="N108" s="44">
        <f t="shared" si="15"/>
        <v>-26.374884889872085</v>
      </c>
    </row>
    <row r="109" spans="2:14">
      <c r="B109" s="36" t="s">
        <v>24</v>
      </c>
      <c r="C109" s="37"/>
      <c r="D109" s="120">
        <v>496716.98117200029</v>
      </c>
      <c r="E109" s="122">
        <v>747980.94460499997</v>
      </c>
      <c r="F109" s="123">
        <f>(E109/D109-1)*100</f>
        <v>50.584935276451404</v>
      </c>
      <c r="G109" s="122">
        <v>511562.36411879992</v>
      </c>
      <c r="H109" s="124">
        <f t="shared" si="13"/>
        <v>-31.607567303876969</v>
      </c>
      <c r="I109" s="122">
        <v>538017.89564082678</v>
      </c>
      <c r="J109" s="222">
        <f t="shared" si="13"/>
        <v>5.1715163932355201</v>
      </c>
      <c r="K109" s="40">
        <v>463866.48420700006</v>
      </c>
      <c r="L109" s="44">
        <f t="shared" si="14"/>
        <v>-13.782331783872326</v>
      </c>
      <c r="M109" s="40">
        <v>417570</v>
      </c>
      <c r="N109" s="44">
        <f t="shared" si="15"/>
        <v>-9.9805624642500099</v>
      </c>
    </row>
    <row r="110" spans="2:14">
      <c r="B110" s="36" t="s">
        <v>25</v>
      </c>
      <c r="C110" s="37"/>
      <c r="D110" s="120">
        <v>125699.43210400001</v>
      </c>
      <c r="E110" s="122">
        <v>110484.701256</v>
      </c>
      <c r="F110" s="123">
        <f>(E110/D110-1)*100</f>
        <v>-12.104056950242848</v>
      </c>
      <c r="G110" s="122">
        <v>146513.17196400001</v>
      </c>
      <c r="H110" s="124">
        <f t="shared" si="13"/>
        <v>32.609465653095057</v>
      </c>
      <c r="I110" s="122">
        <v>147777.23009031441</v>
      </c>
      <c r="J110" s="222">
        <f t="shared" si="13"/>
        <v>0.86276073978179824</v>
      </c>
      <c r="K110" s="40">
        <v>138314.99673099996</v>
      </c>
      <c r="L110" s="44">
        <f t="shared" si="14"/>
        <v>-6.4030387858343136</v>
      </c>
      <c r="M110" s="40">
        <v>165136</v>
      </c>
      <c r="N110" s="44">
        <f t="shared" si="15"/>
        <v>19.391247444528737</v>
      </c>
    </row>
    <row r="111" spans="2:14">
      <c r="B111" s="36" t="s">
        <v>26</v>
      </c>
      <c r="C111" s="37"/>
      <c r="D111" s="120">
        <v>49846.676443999997</v>
      </c>
      <c r="E111" s="122">
        <v>62103.559461999997</v>
      </c>
      <c r="F111" s="123">
        <f>(E111/D111-1)*100</f>
        <v>24.589168009566166</v>
      </c>
      <c r="G111" s="122">
        <v>51260.099941050008</v>
      </c>
      <c r="H111" s="124">
        <f t="shared" si="13"/>
        <v>-17.460286680644931</v>
      </c>
      <c r="I111" s="122">
        <v>85166.97897335951</v>
      </c>
      <c r="J111" s="222">
        <f t="shared" si="13"/>
        <v>66.146728296087986</v>
      </c>
      <c r="K111" s="40">
        <v>69821.971416999993</v>
      </c>
      <c r="L111" s="44">
        <f t="shared" si="14"/>
        <v>-18.017555326412925</v>
      </c>
      <c r="M111" s="40">
        <v>57751</v>
      </c>
      <c r="N111" s="44">
        <f t="shared" si="15"/>
        <v>-17.28821339762543</v>
      </c>
    </row>
    <row r="112" spans="2:14" ht="14.25" thickBot="1">
      <c r="B112" s="36" t="s">
        <v>27</v>
      </c>
      <c r="C112" s="126"/>
      <c r="D112" s="127">
        <v>143758.13536600003</v>
      </c>
      <c r="E112" s="128">
        <v>209526.63715155001</v>
      </c>
      <c r="F112" s="123">
        <f>(E112/D112-1)*100</f>
        <v>45.749412106735463</v>
      </c>
      <c r="G112" s="128">
        <v>237624.47111245</v>
      </c>
      <c r="H112" s="124">
        <f t="shared" si="13"/>
        <v>13.410148868364136</v>
      </c>
      <c r="I112" s="128">
        <v>170138.81608852025</v>
      </c>
      <c r="J112" s="222">
        <f t="shared" si="13"/>
        <v>-28.40012844973101</v>
      </c>
      <c r="K112" s="40">
        <v>220824.04221199997</v>
      </c>
      <c r="L112" s="44">
        <f t="shared" si="14"/>
        <v>29.790512999167152</v>
      </c>
      <c r="M112" s="40">
        <v>221846</v>
      </c>
      <c r="N112" s="44">
        <f t="shared" si="15"/>
        <v>0.46279280904517606</v>
      </c>
    </row>
    <row r="113" spans="2:14" ht="15" thickTop="1" thickBot="1">
      <c r="B113" s="46" t="s">
        <v>28</v>
      </c>
      <c r="C113" s="47"/>
      <c r="D113" s="129">
        <v>2867943.6219389001</v>
      </c>
      <c r="E113" s="131">
        <v>3317591.3958408004</v>
      </c>
      <c r="F113" s="132">
        <f>(E113/D113-1)*100</f>
        <v>15.678403524470674</v>
      </c>
      <c r="G113" s="133">
        <v>3172215.2215948002</v>
      </c>
      <c r="H113" s="134">
        <f t="shared" si="13"/>
        <v>-4.381979481507436</v>
      </c>
      <c r="I113" s="135">
        <v>3291018.0650247</v>
      </c>
      <c r="J113" s="223">
        <f t="shared" si="13"/>
        <v>3.7451066567347535</v>
      </c>
      <c r="K113" s="50">
        <v>3320934.6363325999</v>
      </c>
      <c r="L113" s="54">
        <f>(K113/I113-1)*100</f>
        <v>0.90903698238056219</v>
      </c>
      <c r="M113" s="50">
        <v>3214041</v>
      </c>
      <c r="N113" s="54">
        <f>(M113/K113-1)*100</f>
        <v>-3.2187816996797514</v>
      </c>
    </row>
    <row r="114" spans="2:14" ht="14.25" thickBot="1">
      <c r="B114" s="113"/>
      <c r="C114" s="113"/>
      <c r="D114" s="137"/>
      <c r="E114" s="139"/>
      <c r="F114" s="140"/>
      <c r="G114" s="137"/>
      <c r="H114" s="140"/>
      <c r="I114" s="137"/>
      <c r="J114" s="140"/>
      <c r="K114" s="210"/>
      <c r="L114" s="60"/>
      <c r="M114" s="55"/>
      <c r="N114" s="60"/>
    </row>
    <row r="115" spans="2:14">
      <c r="B115" s="61" t="s">
        <v>29</v>
      </c>
      <c r="C115" s="141"/>
      <c r="D115" s="142">
        <v>265845.68167664995</v>
      </c>
      <c r="E115" s="143">
        <v>337613.81898740004</v>
      </c>
      <c r="F115" s="118">
        <f>(E115/D115-1)*100</f>
        <v>26.996164413173428</v>
      </c>
      <c r="G115" s="143">
        <v>329155.45673099993</v>
      </c>
      <c r="H115" s="124">
        <f>(G115/E115-1)*100</f>
        <v>-2.5053365060023758</v>
      </c>
      <c r="I115" s="143">
        <v>548667.5142502964</v>
      </c>
      <c r="J115" s="221">
        <f>(I115/G115-1)*100</f>
        <v>66.689478491219802</v>
      </c>
      <c r="K115" s="40">
        <v>628710.45961700007</v>
      </c>
      <c r="L115" s="44">
        <f>(K115/I115-1)*100</f>
        <v>14.588606631117029</v>
      </c>
      <c r="M115" s="31">
        <v>707904</v>
      </c>
      <c r="N115" s="44">
        <f>(M115/K115-1)*100</f>
        <v>12.596186236704776</v>
      </c>
    </row>
    <row r="116" spans="2:14" ht="14.25" thickBot="1">
      <c r="B116" s="63" t="s">
        <v>30</v>
      </c>
      <c r="C116" s="64"/>
      <c r="D116" s="144">
        <v>99569.05785099999</v>
      </c>
      <c r="E116" s="146">
        <v>84319.914841649996</v>
      </c>
      <c r="F116" s="147">
        <f>(E116/D116-1)*100</f>
        <v>-15.315142413187798</v>
      </c>
      <c r="G116" s="148">
        <v>83348.967363000003</v>
      </c>
      <c r="H116" s="147">
        <f t="shared" si="13"/>
        <v>-1.1515043397202218</v>
      </c>
      <c r="I116" s="148">
        <v>267670.18400914996</v>
      </c>
      <c r="J116" s="224">
        <f t="shared" si="13"/>
        <v>221.14397151844406</v>
      </c>
      <c r="K116" s="67">
        <v>357972.82371100003</v>
      </c>
      <c r="L116" s="71">
        <f>(K116/I116-1)*100</f>
        <v>33.736532903778027</v>
      </c>
      <c r="M116" s="67">
        <v>461783</v>
      </c>
      <c r="N116" s="71">
        <f>(M116/K116-1)*100</f>
        <v>28.999457336685541</v>
      </c>
    </row>
    <row r="117" spans="2:14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</row>
    <row r="118" spans="2:14">
      <c r="B118" s="21" t="s">
        <v>33</v>
      </c>
      <c r="C118" s="9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</row>
    <row r="119" spans="2:14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</row>
    <row r="120" spans="2:14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</row>
    <row r="121" spans="2:14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</row>
    <row r="122" spans="2:14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</row>
    <row r="123" spans="2:14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</row>
    <row r="124" spans="2:14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</row>
    <row r="125" spans="2:14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</row>
    <row r="126" spans="2:14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4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</row>
    <row r="128" spans="2:14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</row>
    <row r="129" spans="4:14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</row>
    <row r="130" spans="4:14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4:14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4:14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4:14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4:14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</row>
    <row r="135" spans="4:14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4:14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</row>
    <row r="137" spans="4:14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4:14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</row>
    <row r="139" spans="4:14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</row>
    <row r="140" spans="4:14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</row>
    <row r="141" spans="4:14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</row>
    <row r="142" spans="4:14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</row>
    <row r="143" spans="4:14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</row>
    <row r="144" spans="4:14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</row>
    <row r="145" spans="4:14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</row>
    <row r="146" spans="4:14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</row>
    <row r="147" spans="4:14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</row>
    <row r="148" spans="4:14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</row>
    <row r="149" spans="4:14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</row>
    <row r="150" spans="4:14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</row>
    <row r="151" spans="4:14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</row>
    <row r="152" spans="4:14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</row>
    <row r="153" spans="4:14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</row>
    <row r="154" spans="4:14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</row>
    <row r="155" spans="4:14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</row>
    <row r="156" spans="4:14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</row>
    <row r="157" spans="4:14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</row>
    <row r="158" spans="4:14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</row>
    <row r="159" spans="4:14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</row>
    <row r="160" spans="4:14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</row>
    <row r="161" spans="4:14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</row>
    <row r="162" spans="4:14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</row>
    <row r="163" spans="4:14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</row>
    <row r="164" spans="4:14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</row>
    <row r="165" spans="4:14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</row>
    <row r="166" spans="4:14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</row>
    <row r="167" spans="4:14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</row>
    <row r="168" spans="4:14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</row>
    <row r="169" spans="4:14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</row>
    <row r="170" spans="4:14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</row>
    <row r="171" spans="4:14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</row>
    <row r="172" spans="4:14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4:14"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</row>
  </sheetData>
  <mergeCells count="17">
    <mergeCell ref="O55:P55"/>
    <mergeCell ref="M103:N103"/>
    <mergeCell ref="I71:J71"/>
    <mergeCell ref="K71:L71"/>
    <mergeCell ref="M71:N71"/>
    <mergeCell ref="E87:F87"/>
    <mergeCell ref="G87:H87"/>
    <mergeCell ref="I87:J87"/>
    <mergeCell ref="K87:L87"/>
    <mergeCell ref="M87:N87"/>
    <mergeCell ref="E103:F103"/>
    <mergeCell ref="G103:H103"/>
    <mergeCell ref="I103:J103"/>
    <mergeCell ref="K103:L103"/>
    <mergeCell ref="M55:N55"/>
    <mergeCell ref="I55:J55"/>
    <mergeCell ref="K55:L55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280">
        <v>3310</v>
      </c>
      <c r="E7" s="281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282">
        <v>4990.875</v>
      </c>
      <c r="E8" s="281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282">
        <v>8686</v>
      </c>
      <c r="E9" s="281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282">
        <v>10020</v>
      </c>
      <c r="E10" s="281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282">
        <v>169533</v>
      </c>
      <c r="E11" s="281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282">
        <v>82821</v>
      </c>
      <c r="E12" s="281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283">
        <v>7907</v>
      </c>
      <c r="E13" s="284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285">
        <v>43015</v>
      </c>
      <c r="E14" s="281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285">
        <v>6992</v>
      </c>
      <c r="E15" s="281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286">
        <v>20977</v>
      </c>
      <c r="E16" s="287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286">
        <v>78578</v>
      </c>
      <c r="E17" s="288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291">
        <v>14918.8945</v>
      </c>
      <c r="E18" s="292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293">
        <f>SUM(D6:E18)</f>
        <v>455350.76949999999</v>
      </c>
      <c r="E19" s="264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274">
        <v>2008</v>
      </c>
      <c r="E60" s="271"/>
      <c r="F60" s="270">
        <v>2009</v>
      </c>
      <c r="G60" s="271"/>
      <c r="H60" s="270">
        <v>2010</v>
      </c>
      <c r="I60" s="271"/>
      <c r="J60" s="270">
        <v>2011</v>
      </c>
      <c r="K60" s="272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274">
        <v>2008</v>
      </c>
      <c r="E76" s="289"/>
      <c r="F76" s="270">
        <v>2009</v>
      </c>
      <c r="G76" s="289"/>
      <c r="H76" s="270">
        <v>2010</v>
      </c>
      <c r="I76" s="289"/>
      <c r="J76" s="270">
        <v>2011</v>
      </c>
      <c r="K76" s="290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302">
        <v>51937.764000000003</v>
      </c>
      <c r="E19" s="303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263">
        <f>SUM(D6:E19)</f>
        <v>507288.53350000002</v>
      </c>
      <c r="E20" s="264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274">
        <v>2008</v>
      </c>
      <c r="E61" s="271"/>
      <c r="F61" s="270">
        <v>2009</v>
      </c>
      <c r="G61" s="271"/>
      <c r="H61" s="270">
        <v>2010</v>
      </c>
      <c r="I61" s="271"/>
      <c r="J61" s="270">
        <v>2011</v>
      </c>
      <c r="K61" s="272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274">
        <v>2008</v>
      </c>
      <c r="E77" s="289"/>
      <c r="F77" s="270">
        <v>2009</v>
      </c>
      <c r="G77" s="289"/>
      <c r="H77" s="270">
        <v>2010</v>
      </c>
      <c r="I77" s="289"/>
      <c r="J77" s="270">
        <v>2011</v>
      </c>
      <c r="K77" s="290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263">
        <f>SUM(D6:E20)</f>
        <v>530921.64324999996</v>
      </c>
      <c r="E21" s="264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274">
        <v>2008</v>
      </c>
      <c r="E62" s="271"/>
      <c r="F62" s="270">
        <v>2009</v>
      </c>
      <c r="G62" s="271"/>
      <c r="H62" s="270">
        <v>2010</v>
      </c>
      <c r="I62" s="271"/>
      <c r="J62" s="270">
        <v>2011</v>
      </c>
      <c r="K62" s="272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274">
        <v>2008</v>
      </c>
      <c r="E78" s="289"/>
      <c r="F78" s="270">
        <v>2009</v>
      </c>
      <c r="G78" s="289"/>
      <c r="H78" s="270">
        <v>2010</v>
      </c>
      <c r="I78" s="289"/>
      <c r="J78" s="270">
        <v>2011</v>
      </c>
      <c r="K78" s="290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263">
        <f>SUM(D6:E21)</f>
        <v>564156.85824999993</v>
      </c>
      <c r="E22" s="264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06">
        <v>2011</v>
      </c>
      <c r="K31" s="307"/>
      <c r="L31" s="308">
        <v>2012</v>
      </c>
      <c r="M31" s="307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06">
        <v>2011</v>
      </c>
      <c r="K47" s="307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274">
        <v>2008</v>
      </c>
      <c r="E63" s="271"/>
      <c r="F63" s="270">
        <v>2009</v>
      </c>
      <c r="G63" s="271"/>
      <c r="H63" s="270">
        <v>2010</v>
      </c>
      <c r="I63" s="271"/>
      <c r="J63" s="270">
        <v>2011</v>
      </c>
      <c r="K63" s="272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274">
        <v>2008</v>
      </c>
      <c r="E79" s="289"/>
      <c r="F79" s="270">
        <v>2009</v>
      </c>
      <c r="G79" s="289"/>
      <c r="H79" s="270">
        <v>2010</v>
      </c>
      <c r="I79" s="289"/>
      <c r="J79" s="270">
        <v>2011</v>
      </c>
      <c r="K79" s="290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263">
        <f>SUM(D6:E21)</f>
        <v>564156.85824999993</v>
      </c>
      <c r="E23" s="264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06">
        <v>2011</v>
      </c>
      <c r="K32" s="307"/>
      <c r="L32" s="308">
        <v>2012</v>
      </c>
      <c r="M32" s="307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06">
        <v>2011</v>
      </c>
      <c r="K48" s="307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274">
        <v>2008</v>
      </c>
      <c r="E64" s="271"/>
      <c r="F64" s="270">
        <v>2009</v>
      </c>
      <c r="G64" s="271"/>
      <c r="H64" s="270">
        <v>2010</v>
      </c>
      <c r="I64" s="271"/>
      <c r="J64" s="270">
        <v>2011</v>
      </c>
      <c r="K64" s="272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274">
        <v>2008</v>
      </c>
      <c r="E80" s="289"/>
      <c r="F80" s="270">
        <v>2009</v>
      </c>
      <c r="G80" s="289"/>
      <c r="H80" s="270">
        <v>2010</v>
      </c>
      <c r="I80" s="289"/>
      <c r="J80" s="270">
        <v>2011</v>
      </c>
      <c r="K80" s="290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8">
        <v>3602</v>
      </c>
      <c r="E6" s="279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8">
        <v>3310</v>
      </c>
      <c r="E7" s="299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94">
        <v>4990.875</v>
      </c>
      <c r="E8" s="295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94">
        <v>8686</v>
      </c>
      <c r="E9" s="295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94">
        <v>10020</v>
      </c>
      <c r="E10" s="295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94">
        <v>169533</v>
      </c>
      <c r="E11" s="295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94">
        <v>82821</v>
      </c>
      <c r="E12" s="295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6">
        <v>7907</v>
      </c>
      <c r="E13" s="297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85">
        <v>43015</v>
      </c>
      <c r="E14" s="287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85">
        <v>6992</v>
      </c>
      <c r="E15" s="287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300">
        <v>20977</v>
      </c>
      <c r="E16" s="301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300">
        <v>78578</v>
      </c>
      <c r="E17" s="301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6">
        <v>14918.8945</v>
      </c>
      <c r="E18" s="297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304">
        <v>51937.764000000003</v>
      </c>
      <c r="E19" s="305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300">
        <v>23633.109750000003</v>
      </c>
      <c r="E20" s="301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300">
        <v>33235.215000000004</v>
      </c>
      <c r="E21" s="301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300">
        <v>20918</v>
      </c>
      <c r="E22" s="301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263">
        <f>SUM(D6:E23)</f>
        <v>604584.48499999999</v>
      </c>
      <c r="E24" s="264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06">
        <v>2011</v>
      </c>
      <c r="K33" s="307"/>
      <c r="L33" s="308">
        <v>2012</v>
      </c>
      <c r="M33" s="307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06">
        <v>2011</v>
      </c>
      <c r="K49" s="307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274">
        <v>2008</v>
      </c>
      <c r="E65" s="271"/>
      <c r="F65" s="270">
        <v>2009</v>
      </c>
      <c r="G65" s="271"/>
      <c r="H65" s="270">
        <v>2010</v>
      </c>
      <c r="I65" s="271"/>
      <c r="J65" s="270">
        <v>2011</v>
      </c>
      <c r="K65" s="272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274">
        <v>2008</v>
      </c>
      <c r="E81" s="289"/>
      <c r="F81" s="270">
        <v>2009</v>
      </c>
      <c r="G81" s="289"/>
      <c r="H81" s="270">
        <v>2010</v>
      </c>
      <c r="I81" s="289"/>
      <c r="J81" s="270">
        <v>2011</v>
      </c>
      <c r="K81" s="290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24:E24"/>
    <mergeCell ref="J33:K33"/>
    <mergeCell ref="D11:E11"/>
    <mergeCell ref="D6:E6"/>
    <mergeCell ref="D7:E7"/>
    <mergeCell ref="D8:E8"/>
    <mergeCell ref="D9:E9"/>
    <mergeCell ref="D10:E10"/>
    <mergeCell ref="D20:E20"/>
    <mergeCell ref="D21:E21"/>
    <mergeCell ref="D22:E22"/>
    <mergeCell ref="D12:E12"/>
    <mergeCell ref="D13:E13"/>
    <mergeCell ref="D14:E14"/>
    <mergeCell ref="D15:E15"/>
    <mergeCell ref="D16:E16"/>
    <mergeCell ref="D17:E17"/>
    <mergeCell ref="D18:E18"/>
    <mergeCell ref="D19:E19"/>
    <mergeCell ref="D81:E81"/>
    <mergeCell ref="F81:G81"/>
    <mergeCell ref="H81:I81"/>
    <mergeCell ref="J81:K81"/>
    <mergeCell ref="L33:M33"/>
    <mergeCell ref="D65:E65"/>
    <mergeCell ref="F65:G65"/>
    <mergeCell ref="H65:I65"/>
    <mergeCell ref="J65:K65"/>
    <mergeCell ref="J49:K49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</vt:i4>
      </vt:variant>
    </vt:vector>
  </HeadingPairs>
  <TitlesOfParts>
    <vt:vector size="34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2606月末　8月公表分</vt:lpstr>
      <vt:lpstr>Sheet2</vt:lpstr>
      <vt:lpstr>Sheet3</vt:lpstr>
      <vt:lpstr>'2606月末　8月公表分'!Print_Area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2014-08-26T06:50:37Z</cp:lastPrinted>
  <dcterms:created xsi:type="dcterms:W3CDTF">2011-11-30T04:33:26Z</dcterms:created>
  <dcterms:modified xsi:type="dcterms:W3CDTF">2014-08-26T07:11:08Z</dcterms:modified>
</cp:coreProperties>
</file>