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 yWindow="30" windowWidth="18315" windowHeight="4320"/>
  </bookViews>
  <sheets>
    <sheet name="254" sheetId="1" r:id="rId1"/>
  </sheets>
  <definedNames>
    <definedName name="_xlnm.Print_Area" localSheetId="0">'254'!$A$1:$AX$894</definedName>
  </definedNames>
  <calcPr calcId="125725"/>
</workbook>
</file>

<file path=xl/calcChain.xml><?xml version="1.0" encoding="utf-8"?>
<calcChain xmlns="http://schemas.openxmlformats.org/spreadsheetml/2006/main">
  <c r="R37" i="1"/>
  <c r="AR17"/>
  <c r="AU183"/>
  <c r="AU164"/>
  <c r="AU172" s="1"/>
  <c r="AK841"/>
  <c r="AK840"/>
  <c r="AK839"/>
  <c r="AK838"/>
  <c r="AK837"/>
  <c r="AK836"/>
  <c r="AK835"/>
  <c r="AK834"/>
  <c r="AK833"/>
  <c r="AK832"/>
  <c r="AK799" l="1"/>
  <c r="Y194"/>
  <c r="Y183"/>
  <c r="Y172"/>
  <c r="AU161"/>
  <c r="Y161"/>
  <c r="AU148"/>
  <c r="Y148"/>
  <c r="Y137"/>
  <c r="AU129"/>
  <c r="AU137" s="1"/>
  <c r="Y126"/>
  <c r="AU118"/>
  <c r="AU126" s="1"/>
  <c r="AU115"/>
  <c r="Y115"/>
  <c r="L37"/>
  <c r="AT28"/>
  <c r="AO28"/>
  <c r="AJ28"/>
  <c r="AE28"/>
  <c r="AO23"/>
  <c r="AK17"/>
  <c r="AD17"/>
  <c r="AD19" s="1"/>
  <c r="W17"/>
  <c r="W19" s="1"/>
  <c r="P17"/>
  <c r="P19" s="1"/>
</calcChain>
</file>

<file path=xl/sharedStrings.xml><?xml version="1.0" encoding="utf-8"?>
<sst xmlns="http://schemas.openxmlformats.org/spreadsheetml/2006/main" count="619" uniqueCount="272">
  <si>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</si>
  <si>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</si>
  <si>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</si>
  <si>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</si>
  <si>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空港周辺環境対策事業</t>
    <phoneticPr fontId="2"/>
  </si>
  <si>
    <t>担当部局庁</t>
    <phoneticPr fontId="2"/>
  </si>
  <si>
    <t>航空局航空ネットワーク部</t>
    <rPh sb="3" eb="5">
      <t>コウクウ</t>
    </rPh>
    <rPh sb="11" eb="12">
      <t>ブ</t>
    </rPh>
    <phoneticPr fontId="2"/>
  </si>
  <si>
    <t>作成責任者</t>
    <rPh sb="0" eb="2">
      <t>サクセイ</t>
    </rPh>
    <rPh sb="2" eb="5">
      <t>セキニンシャ</t>
    </rPh>
    <phoneticPr fontId="2"/>
  </si>
  <si>
    <t>事業開始・
終了(予定）年度</t>
    <rPh sb="6" eb="8">
      <t>シュウリョウ</t>
    </rPh>
    <rPh sb="9" eb="11">
      <t>ヨテイ</t>
    </rPh>
    <phoneticPr fontId="2"/>
  </si>
  <si>
    <t>昭和42年度～終了（予定）なし</t>
    <rPh sb="7" eb="9">
      <t>シュウリョウ</t>
    </rPh>
    <rPh sb="10" eb="12">
      <t>ヨテイ</t>
    </rPh>
    <phoneticPr fontId="2"/>
  </si>
  <si>
    <t>担当課室</t>
    <rPh sb="0" eb="2">
      <t>タントウ</t>
    </rPh>
    <rPh sb="2" eb="3">
      <t>カ</t>
    </rPh>
    <rPh sb="3" eb="4">
      <t>シツ</t>
    </rPh>
    <phoneticPr fontId="2"/>
  </si>
  <si>
    <t>環境・地域振興課</t>
    <phoneticPr fontId="2"/>
  </si>
  <si>
    <t>会計区分</t>
    <rPh sb="0" eb="2">
      <t>カイケイ</t>
    </rPh>
    <rPh sb="2" eb="4">
      <t>クブン</t>
    </rPh>
    <phoneticPr fontId="2"/>
  </si>
  <si>
    <t>社会資本整備事業特別会計空港整備勘定（平成25年度まで）／自動車安全特別会計空港整備勘定（平成26年度から）</t>
    <rPh sb="19" eb="21">
      <t>ヘイセイ</t>
    </rPh>
    <rPh sb="23" eb="25">
      <t>ネンド</t>
    </rPh>
    <rPh sb="29" eb="32">
      <t>ジドウシャ</t>
    </rPh>
    <rPh sb="32" eb="34">
      <t>アンゼン</t>
    </rPh>
    <rPh sb="34" eb="36">
      <t>トクベツ</t>
    </rPh>
    <rPh sb="36" eb="38">
      <t>カイケイ</t>
    </rPh>
    <rPh sb="38" eb="40">
      <t>クウコウ</t>
    </rPh>
    <rPh sb="40" eb="42">
      <t>セイビ</t>
    </rPh>
    <rPh sb="42" eb="44">
      <t>カンジョウ</t>
    </rPh>
    <rPh sb="45" eb="47">
      <t>ヘイセイ</t>
    </rPh>
    <rPh sb="49" eb="51">
      <t>ネンド</t>
    </rPh>
    <phoneticPr fontId="2"/>
  </si>
  <si>
    <t>政策・施策名</t>
    <rPh sb="0" eb="2">
      <t>セイサク</t>
    </rPh>
    <rPh sb="3" eb="5">
      <t>シサク</t>
    </rPh>
    <rPh sb="5" eb="6">
      <t>メイ</t>
    </rPh>
    <phoneticPr fontId="2"/>
  </si>
  <si>
    <t>6　国際競争力、観光交流、広域・地域間連携等の確保・強化
　24　航空交通ネットワークを強化する</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rPh sb="33" eb="35">
      <t>コウクウ</t>
    </rPh>
    <rPh sb="35" eb="37">
      <t>コウツウ</t>
    </rPh>
    <rPh sb="44" eb="46">
      <t>キョウカ</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</si>
  <si>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</si>
  <si>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公共用飛行場周辺における航空機騒音による障害の防止等に関する法律(以下「騒防法」と表記。)第５条、第６条、第８条の２、第９条、第９条の２、第２８条</t>
    <rPh sb="33" eb="35">
      <t>イカ</t>
    </rPh>
    <rPh sb="36" eb="37">
      <t>ソウ</t>
    </rPh>
    <rPh sb="37" eb="38">
      <t>ボウ</t>
    </rPh>
    <rPh sb="38" eb="39">
      <t>ホウ</t>
    </rPh>
    <rPh sb="41" eb="43">
      <t>ヒョウキ</t>
    </rPh>
    <phoneticPr fontId="2"/>
  </si>
  <si>
    <t>関係する計画、通知等</t>
    <phoneticPr fontId="2"/>
  </si>
  <si>
    <t>・独立行政法人改革等に関する基本的な方針
（平成２５年１２月２４日閣議決定）</t>
    <rPh sb="7" eb="9">
      <t>カイカク</t>
    </rPh>
    <rPh sb="9" eb="10">
      <t>ナド</t>
    </rPh>
    <rPh sb="11" eb="12">
      <t>カン</t>
    </rPh>
    <rPh sb="14" eb="17">
      <t>キホンテキ</t>
    </rPh>
    <rPh sb="18" eb="20">
      <t>ホウシン</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</si>
  <si>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</si>
  <si>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航空機騒音については、環境基本法に基づき「航空機騒音に係る環境基準」が定められており、当該基準の達成が航空機騒音対策の目的である。基準を達成していない空港については、関係住民の生活に障害が生じていることから、防音工事等を推進することにより、住民の生活環境を改善することが必要である。騒音対策は、騒防法による特定飛行場の設置者の責務として定められた措置であり、空港周辺環境対策事業が十分に実施されることにより、空港の円滑な運営が担保される。</t>
    <rPh sb="104" eb="106">
      <t>ボウオン</t>
    </rPh>
    <rPh sb="106" eb="108">
      <t>コウジ</t>
    </rPh>
    <rPh sb="108" eb="109">
      <t>ナド</t>
    </rPh>
    <rPh sb="110" eb="112">
      <t>スイシン</t>
    </rPh>
    <rPh sb="179" eb="181">
      <t>クウコウ</t>
    </rPh>
    <rPh sb="181" eb="183">
      <t>シュウヘン</t>
    </rPh>
    <rPh sb="183" eb="185">
      <t>カンキョウ</t>
    </rPh>
    <rPh sb="185" eb="187">
      <t>タイサク</t>
    </rPh>
    <rPh sb="187" eb="189">
      <t>ジギョウ</t>
    </rPh>
    <phoneticPr fontId="2"/>
  </si>
  <si>
    <t>・住宅防音工事補助：第1種区域に所在する住宅において、航空機騒音による障害を軽減するための防音工事に対し助成を行う。
　(補助率：防音工事　概ね９９％　空調機器更新　５０～６０％　等）
・教育施設等防音工事補助（学校・病院等）：教育、診療活動等に必要な静穏性を確保するため、学校・病院等の防音工事に対し助成を行う。 （補助率：防音工事　原則１００％　空調機器更新　７５％・３７.５％　等）
・移転補償事業：第2種区域に所在する建物等の所有者が、区域外に移転又は除去する場合の損失の補償又は土地の所有者からの申し出に対して土地の買い入れを行う。
・緩衝緑地帯等整備事業：第3種区域において、緑地帯その他の緩衝地帯を整備し、騒音を軽減する。</t>
    <rPh sb="209" eb="211">
      <t>ショザイ</t>
    </rPh>
    <rPh sb="213" eb="215">
      <t>タテモノ</t>
    </rPh>
    <rPh sb="215" eb="216">
      <t>ナド</t>
    </rPh>
    <rPh sb="217" eb="220">
      <t>ショユウシャ</t>
    </rPh>
    <rPh sb="222" eb="224">
      <t>クイキ</t>
    </rPh>
    <rPh sb="224" eb="225">
      <t>ガイ</t>
    </rPh>
    <rPh sb="226" eb="228">
      <t>イテン</t>
    </rPh>
    <rPh sb="228" eb="229">
      <t>マタ</t>
    </rPh>
    <rPh sb="230" eb="232">
      <t>ジョキョ</t>
    </rPh>
    <rPh sb="234" eb="236">
      <t>バアイ</t>
    </rPh>
    <rPh sb="242" eb="243">
      <t>マタ</t>
    </rPh>
    <rPh sb="247" eb="249">
      <t>ショユウ</t>
    </rPh>
    <rPh sb="249" eb="250">
      <t>シャ</t>
    </rPh>
    <rPh sb="253" eb="254">
      <t>モウ</t>
    </rPh>
    <rPh sb="255" eb="256">
      <t>デ</t>
    </rPh>
    <rPh sb="257" eb="258">
      <t>タイ</t>
    </rPh>
    <rPh sb="260" eb="262">
      <t>トチ</t>
    </rPh>
    <rPh sb="268" eb="269">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</si>
  <si>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</si>
  <si>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</si>
  <si>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</si>
  <si>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</si>
  <si>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</si>
  <si>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</si>
  <si>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</si>
  <si>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</si>
  <si>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</si>
  <si>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</si>
  <si>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</si>
  <si>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</si>
  <si>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</si>
  <si>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</si>
  <si>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</si>
  <si>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</si>
  <si>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</si>
  <si>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</si>
  <si>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</si>
  <si>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</si>
  <si>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</si>
  <si>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r>
      <t xml:space="preserve">航空機騒音に係る環境基準を達成していない国管理空港周辺地域の全対象家屋のうち、住宅防音工事を施工した家屋数の割合
</t>
    </r>
    <r>
      <rPr>
        <sz val="8"/>
        <rFont val="ＭＳ Ｐゴシック"/>
        <family val="3"/>
        <charset val="128"/>
      </rPr>
      <t>※1.平成24年度に新潟空港等の区域縮小や大阪国際空港に係る事業が新関西国際空港（株）に承継されたことにより、対象家屋数等を見直した結果、平成23年度に比して成果実績が減じた。　　　　　　　　　　　　　　　　　　　　　　　　　　　　　　　　　　　　　　　　　　　　　　　　　　　　　　　　　　　　　　　　　　　　　　　　　　　　　　　　　　　　　　　　　　　　　　　　　　　　※2.平成25年度に函館空港等の区域縮小が行われたことから、対象家屋数等が変更となったので、目標値を再設定した。　　　　　　　　　　　　　　　　　　　　　　　　　　　　　　　　　※3.区域縮小等を行う度に目標値を見直しているため、平成23，24年度の達成度欄への記載が困難である。</t>
    </r>
    <rPh sb="60" eb="62">
      <t>ヘイセイ</t>
    </rPh>
    <rPh sb="64" eb="65">
      <t>ネン</t>
    </rPh>
    <rPh sb="65" eb="66">
      <t>ド</t>
    </rPh>
    <rPh sb="67" eb="69">
      <t>ニイガタ</t>
    </rPh>
    <rPh sb="69" eb="71">
      <t>クウコウ</t>
    </rPh>
    <rPh sb="71" eb="72">
      <t>ナド</t>
    </rPh>
    <rPh sb="73" eb="75">
      <t>クイキ</t>
    </rPh>
    <rPh sb="75" eb="77">
      <t>シュクショウ</t>
    </rPh>
    <rPh sb="78" eb="80">
      <t>オオサカ</t>
    </rPh>
    <rPh sb="80" eb="82">
      <t>コクサイ</t>
    </rPh>
    <rPh sb="82" eb="84">
      <t>クウコウ</t>
    </rPh>
    <rPh sb="85" eb="86">
      <t>カカ</t>
    </rPh>
    <rPh sb="87" eb="89">
      <t>ジギョウ</t>
    </rPh>
    <rPh sb="90" eb="91">
      <t>シン</t>
    </rPh>
    <rPh sb="91" eb="93">
      <t>カンサイ</t>
    </rPh>
    <rPh sb="93" eb="95">
      <t>コクサイ</t>
    </rPh>
    <rPh sb="95" eb="97">
      <t>クウコウ</t>
    </rPh>
    <rPh sb="97" eb="100">
      <t>カブ</t>
    </rPh>
    <rPh sb="101" eb="103">
      <t>ショウケイ</t>
    </rPh>
    <rPh sb="112" eb="114">
      <t>タイショウ</t>
    </rPh>
    <rPh sb="114" eb="116">
      <t>カオク</t>
    </rPh>
    <rPh sb="116" eb="117">
      <t>スウ</t>
    </rPh>
    <rPh sb="117" eb="118">
      <t>ナド</t>
    </rPh>
    <rPh sb="119" eb="121">
      <t>ミナオ</t>
    </rPh>
    <rPh sb="123" eb="125">
      <t>ケッカ</t>
    </rPh>
    <rPh sb="126" eb="128">
      <t>ヘイセイ</t>
    </rPh>
    <rPh sb="130" eb="132">
      <t>ネンド</t>
    </rPh>
    <rPh sb="133" eb="134">
      <t>ヒ</t>
    </rPh>
    <rPh sb="136" eb="138">
      <t>セイカ</t>
    </rPh>
    <rPh sb="138" eb="140">
      <t>ジッセキ</t>
    </rPh>
    <rPh sb="141" eb="142">
      <t>ゲン</t>
    </rPh>
    <rPh sb="248" eb="250">
      <t>ヘイセイ</t>
    </rPh>
    <rPh sb="252" eb="254">
      <t>ネンド</t>
    </rPh>
    <rPh sb="255" eb="257">
      <t>ハコダテ</t>
    </rPh>
    <rPh sb="257" eb="259">
      <t>クウコウ</t>
    </rPh>
    <rPh sb="259" eb="260">
      <t>ナド</t>
    </rPh>
    <rPh sb="261" eb="263">
      <t>クイキ</t>
    </rPh>
    <rPh sb="263" eb="265">
      <t>シュクショウ</t>
    </rPh>
    <rPh sb="266" eb="267">
      <t>オコナ</t>
    </rPh>
    <rPh sb="275" eb="277">
      <t>タイショウ</t>
    </rPh>
    <rPh sb="277" eb="279">
      <t>カオク</t>
    </rPh>
    <rPh sb="279" eb="280">
      <t>スウ</t>
    </rPh>
    <rPh sb="280" eb="281">
      <t>ナド</t>
    </rPh>
    <rPh sb="282" eb="284">
      <t>ヘンコウ</t>
    </rPh>
    <rPh sb="291" eb="294">
      <t>モクヒョウチ</t>
    </rPh>
    <rPh sb="295" eb="298">
      <t>サイセッテイ</t>
    </rPh>
    <rPh sb="337" eb="339">
      <t>クイキ</t>
    </rPh>
    <rPh sb="339" eb="341">
      <t>シュクショウ</t>
    </rPh>
    <rPh sb="341" eb="342">
      <t>ナド</t>
    </rPh>
    <rPh sb="343" eb="344">
      <t>オコナ</t>
    </rPh>
    <rPh sb="345" eb="346">
      <t>タビ</t>
    </rPh>
    <rPh sb="347" eb="350">
      <t>モクヒョウチ</t>
    </rPh>
    <rPh sb="351" eb="353">
      <t>ミナオ</t>
    </rPh>
    <rPh sb="360" eb="362">
      <t>ヘイセイ</t>
    </rPh>
    <rPh sb="367" eb="369">
      <t>ネンド</t>
    </rPh>
    <rPh sb="370" eb="373">
      <t>タッセイド</t>
    </rPh>
    <rPh sb="373" eb="374">
      <t>ラン</t>
    </rPh>
    <rPh sb="376" eb="378">
      <t>キサイ</t>
    </rPh>
    <rPh sb="379" eb="381">
      <t>コンナン</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</si>
  <si>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</si>
  <si>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</si>
  <si>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</si>
  <si>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</si>
  <si>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</si>
  <si>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</si>
  <si>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</si>
  <si>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</si>
  <si>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世帯</t>
    <rPh sb="0" eb="2">
      <t>セタイ</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</si>
  <si>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</si>
  <si>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</si>
  <si>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</si>
  <si>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</si>
  <si>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</si>
  <si>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当該年度に実施した住宅防音工事費（国費）　　　　　　　　　　　　　　　　　　　　　　　　　　　　　　　　　　　　　　　　　　　　　　　　　　　　　　　　　　　　　　　　　　　　　　　　　　　　　　　　　　　　　÷　　　　　　　　　　　　　　　　　　　　　　　　　　　　　　　　　　　　　　　　　　　　　　　　　　　　　　　　　　　　　　　　　　　　　　　　　　　　　　　　　　　　　　　　　　　　　　　　　　　　　　　当該年度に住宅防音工事を実施した世帯数　　　　　　　　　　　　　　</t>
    <rPh sb="0" eb="2">
      <t>トウガイ</t>
    </rPh>
    <rPh sb="2" eb="4">
      <t>ネンド</t>
    </rPh>
    <rPh sb="5" eb="7">
      <t>ジッシ</t>
    </rPh>
    <rPh sb="9" eb="11">
      <t>ジュウタク</t>
    </rPh>
    <rPh sb="11" eb="13">
      <t>ボウオン</t>
    </rPh>
    <rPh sb="13" eb="15">
      <t>コウジ</t>
    </rPh>
    <rPh sb="15" eb="16">
      <t>ヒ</t>
    </rPh>
    <rPh sb="17" eb="19">
      <t>コクヒ</t>
    </rPh>
    <rPh sb="209" eb="211">
      <t>トウガイ</t>
    </rPh>
    <rPh sb="211" eb="213">
      <t>ネンド</t>
    </rPh>
    <rPh sb="214" eb="216">
      <t>ジュウタク</t>
    </rPh>
    <rPh sb="216" eb="218">
      <t>ボウオン</t>
    </rPh>
    <rPh sb="218" eb="220">
      <t>コウジ</t>
    </rPh>
    <rPh sb="221" eb="223">
      <t>ジッシ</t>
    </rPh>
    <rPh sb="225" eb="228">
      <t>セタイスウ</t>
    </rPh>
    <phoneticPr fontId="2"/>
  </si>
  <si>
    <t>千円</t>
    <rPh sb="0" eb="2">
      <t>センエン</t>
    </rPh>
    <phoneticPr fontId="2"/>
  </si>
  <si>
    <t>計算式</t>
    <rPh sb="0" eb="2">
      <t>ケイサン</t>
    </rPh>
    <rPh sb="2" eb="3">
      <t>シキ</t>
    </rPh>
    <phoneticPr fontId="2"/>
  </si>
  <si>
    <t>千円/世帯</t>
    <rPh sb="0" eb="2">
      <t>センエン</t>
    </rPh>
    <rPh sb="3" eb="5">
      <t>セタイ</t>
    </rPh>
    <phoneticPr fontId="2"/>
  </si>
  <si>
    <t>35,873/16</t>
    <phoneticPr fontId="2"/>
  </si>
  <si>
    <t>22,565/12</t>
    <phoneticPr fontId="2"/>
  </si>
  <si>
    <t>3,937/2</t>
    <phoneticPr fontId="2"/>
  </si>
  <si>
    <t>71,028/26</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</si>
  <si>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</si>
  <si>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</si>
  <si>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</si>
  <si>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</si>
  <si>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教育施設等騒音防止対策事業費補助</t>
    <rPh sb="0" eb="2">
      <t>キョウイク</t>
    </rPh>
    <rPh sb="2" eb="4">
      <t>シセツ</t>
    </rPh>
    <rPh sb="4" eb="5">
      <t>ナド</t>
    </rPh>
    <rPh sb="5" eb="7">
      <t>ソウオン</t>
    </rPh>
    <rPh sb="7" eb="9">
      <t>ボウシ</t>
    </rPh>
    <rPh sb="9" eb="11">
      <t>タイサク</t>
    </rPh>
    <rPh sb="11" eb="13">
      <t>ジギョウ</t>
    </rPh>
    <rPh sb="13" eb="14">
      <t>ヒ</t>
    </rPh>
    <rPh sb="14" eb="16">
      <t>ホジョ</t>
    </rPh>
    <phoneticPr fontId="2"/>
  </si>
  <si>
    <t>空港周辺環境整備事業費</t>
    <rPh sb="0" eb="2">
      <t>クウコウ</t>
    </rPh>
    <rPh sb="2" eb="4">
      <t>シュウヘン</t>
    </rPh>
    <rPh sb="4" eb="6">
      <t>カンキョウ</t>
    </rPh>
    <rPh sb="6" eb="8">
      <t>セイビ</t>
    </rPh>
    <rPh sb="8" eb="11">
      <t>ジギョウヒ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</si>
  <si>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</si>
  <si>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</si>
  <si>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</si>
  <si>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</si>
  <si>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</si>
  <si>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</si>
  <si>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</si>
  <si>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騒防法による特定飛行場の航空機騒音対策については、設置者の責務として確実に実施することにより、周辺地域との共生と空港の円滑な運営を図るものであり、今後も継続的な事業実施が必要である。</t>
    <rPh sb="13" eb="16">
      <t>コウクウキ</t>
    </rPh>
    <rPh sb="16" eb="18">
      <t>ソウオン</t>
    </rPh>
    <rPh sb="18" eb="20">
      <t>タイサク</t>
    </rPh>
    <rPh sb="26" eb="28">
      <t>セッチ</t>
    </rPh>
    <rPh sb="30" eb="32">
      <t>セキム</t>
    </rPh>
    <rPh sb="35" eb="37">
      <t>カクジツ</t>
    </rPh>
    <rPh sb="38" eb="40">
      <t>ジッシ</t>
    </rPh>
    <rPh sb="48" eb="50">
      <t>シュウヘン</t>
    </rPh>
    <rPh sb="50" eb="52">
      <t>チイキ</t>
    </rPh>
    <rPh sb="54" eb="56">
      <t>キョウセイ</t>
    </rPh>
    <rPh sb="57" eb="59">
      <t>クウコウ</t>
    </rPh>
    <rPh sb="60" eb="62">
      <t>エンカツ</t>
    </rPh>
    <rPh sb="63" eb="65">
      <t>ウンエイ</t>
    </rPh>
    <rPh sb="66" eb="67">
      <t>ハカ</t>
    </rPh>
    <rPh sb="74" eb="76">
      <t>コンゴ</t>
    </rPh>
    <rPh sb="77" eb="80">
      <t>ケイゾクテキ</t>
    </rPh>
    <rPh sb="81" eb="83">
      <t>ジギョウ</t>
    </rPh>
    <rPh sb="83" eb="85">
      <t>ジッシ</t>
    </rPh>
    <rPh sb="86" eb="88">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</si>
  <si>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</si>
  <si>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</si>
  <si>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</si>
  <si>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</si>
  <si>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</si>
  <si>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</si>
  <si>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</si>
  <si>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</si>
  <si>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</si>
  <si>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</si>
  <si>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</si>
  <si>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</si>
  <si>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　航空機騒音による環境基準の達成が困難な空港において引き続き居住を希望する住宅に対して、防音工事を行う事により環境基準が達成された場合と同等の屋内環境の保持を目的として実施されており、空港の円滑な運用に寄与している。活動実績については、</t>
    </r>
    <r>
      <rPr>
        <sz val="11"/>
        <rFont val="ＭＳ Ｐゴシック"/>
        <family val="3"/>
        <charset val="128"/>
      </rPr>
      <t>関係住民からの申請によるところがあり、見込みの達成に至らなかった。</t>
    </r>
    <rPh sb="1" eb="4">
      <t>コウクウキ</t>
    </rPh>
    <rPh sb="4" eb="6">
      <t>ソウオン</t>
    </rPh>
    <rPh sb="9" eb="11">
      <t>カンキョウ</t>
    </rPh>
    <rPh sb="11" eb="13">
      <t>キジュン</t>
    </rPh>
    <rPh sb="14" eb="16">
      <t>タッセイ</t>
    </rPh>
    <rPh sb="17" eb="19">
      <t>コンナン</t>
    </rPh>
    <rPh sb="20" eb="22">
      <t>クウコウ</t>
    </rPh>
    <rPh sb="26" eb="27">
      <t>ヒ</t>
    </rPh>
    <rPh sb="28" eb="29">
      <t>ツヅ</t>
    </rPh>
    <rPh sb="30" eb="32">
      <t>キョジュウ</t>
    </rPh>
    <rPh sb="33" eb="35">
      <t>キボウ</t>
    </rPh>
    <rPh sb="37" eb="39">
      <t>ジュウタク</t>
    </rPh>
    <rPh sb="40" eb="41">
      <t>タイ</t>
    </rPh>
    <rPh sb="44" eb="46">
      <t>ボウオン</t>
    </rPh>
    <rPh sb="46" eb="48">
      <t>コウジ</t>
    </rPh>
    <rPh sb="49" eb="50">
      <t>オコナ</t>
    </rPh>
    <rPh sb="51" eb="52">
      <t>コト</t>
    </rPh>
    <rPh sb="55" eb="57">
      <t>カンキョウ</t>
    </rPh>
    <rPh sb="57" eb="59">
      <t>キジュン</t>
    </rPh>
    <rPh sb="60" eb="62">
      <t>タッセイ</t>
    </rPh>
    <rPh sb="65" eb="67">
      <t>バアイ</t>
    </rPh>
    <rPh sb="68" eb="70">
      <t>ドウトウ</t>
    </rPh>
    <rPh sb="71" eb="73">
      <t>オクナイ</t>
    </rPh>
    <rPh sb="73" eb="75">
      <t>カンキョウ</t>
    </rPh>
    <rPh sb="76" eb="78">
      <t>ホジ</t>
    </rPh>
    <rPh sb="79" eb="81">
      <t>モクテキ</t>
    </rPh>
    <rPh sb="84" eb="86">
      <t>ジッシ</t>
    </rPh>
    <rPh sb="92" eb="94">
      <t>クウコウ</t>
    </rPh>
    <rPh sb="95" eb="97">
      <t>エンカツ</t>
    </rPh>
    <rPh sb="98" eb="100">
      <t>ウンヨウ</t>
    </rPh>
    <rPh sb="101" eb="103">
      <t>キヨ</t>
    </rPh>
    <rPh sb="108" eb="110">
      <t>カツドウ</t>
    </rPh>
    <rPh sb="110" eb="112">
      <t>ジッセキ</t>
    </rPh>
    <rPh sb="118" eb="120">
      <t>カンケイ</t>
    </rPh>
    <rPh sb="120" eb="122">
      <t>ジュウミン</t>
    </rPh>
    <rPh sb="125" eb="127">
      <t>シンセイ</t>
    </rPh>
    <rPh sb="137" eb="139">
      <t>ミコ</t>
    </rPh>
    <rPh sb="141" eb="143">
      <t>タッセイ</t>
    </rPh>
    <rPh sb="144" eb="145">
      <t>イタ</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</si>
  <si>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</si>
  <si>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</si>
  <si>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</si>
  <si>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</si>
  <si>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　防衛省では、防衛施設周辺の生活環境の整備等に関する法律に基づき、防衛施設周辺での航空機の離着陸により生じる障害の防止、軽減を目的として事業を実施している。一方、当局では、騒防法に基づき、特定飛行場での航空機の離着陸により生じる障害の防止、軽減を目的として事業を実施している。</t>
    <rPh sb="1" eb="4">
      <t>ボウエイショウ</t>
    </rPh>
    <rPh sb="7" eb="9">
      <t>ボウエイ</t>
    </rPh>
    <rPh sb="9" eb="11">
      <t>シセツ</t>
    </rPh>
    <rPh sb="11" eb="13">
      <t>シュウヘン</t>
    </rPh>
    <rPh sb="14" eb="16">
      <t>セイカツ</t>
    </rPh>
    <rPh sb="16" eb="18">
      <t>カンキョウ</t>
    </rPh>
    <rPh sb="19" eb="21">
      <t>セイビ</t>
    </rPh>
    <rPh sb="21" eb="22">
      <t>ナド</t>
    </rPh>
    <rPh sb="23" eb="24">
      <t>カン</t>
    </rPh>
    <rPh sb="26" eb="28">
      <t>ホウリツ</t>
    </rPh>
    <rPh sb="29" eb="30">
      <t>モト</t>
    </rPh>
    <rPh sb="33" eb="35">
      <t>ボウエイ</t>
    </rPh>
    <rPh sb="35" eb="37">
      <t>シセツ</t>
    </rPh>
    <rPh sb="37" eb="39">
      <t>シュウヘン</t>
    </rPh>
    <rPh sb="41" eb="44">
      <t>コウクウキ</t>
    </rPh>
    <rPh sb="45" eb="48">
      <t>リチャクリク</t>
    </rPh>
    <rPh sb="51" eb="52">
      <t>ショウ</t>
    </rPh>
    <rPh sb="54" eb="56">
      <t>ショウガイ</t>
    </rPh>
    <rPh sb="57" eb="59">
      <t>ボウシ</t>
    </rPh>
    <rPh sb="60" eb="62">
      <t>ケイゲン</t>
    </rPh>
    <rPh sb="63" eb="65">
      <t>モクテキ</t>
    </rPh>
    <rPh sb="68" eb="70">
      <t>ジギョウ</t>
    </rPh>
    <rPh sb="71" eb="73">
      <t>ジッシ</t>
    </rPh>
    <rPh sb="78" eb="80">
      <t>イッポウ</t>
    </rPh>
    <rPh sb="81" eb="83">
      <t>トウキョク</t>
    </rPh>
    <rPh sb="90" eb="91">
      <t>モト</t>
    </rPh>
    <rPh sb="94" eb="96">
      <t>トクテイ</t>
    </rPh>
    <rPh sb="96" eb="99">
      <t>ヒコウジョウ</t>
    </rPh>
    <rPh sb="101" eb="104">
      <t>コウクウキ</t>
    </rPh>
    <phoneticPr fontId="2"/>
  </si>
  <si>
    <t>類似事業名</t>
    <rPh sb="0" eb="2">
      <t>ルイジ</t>
    </rPh>
    <rPh sb="2" eb="4">
      <t>ジギョウ</t>
    </rPh>
    <rPh sb="4" eb="5">
      <t>メイ</t>
    </rPh>
    <phoneticPr fontId="2"/>
  </si>
  <si>
    <t>所管府省・部局名</t>
    <phoneticPr fontId="2"/>
  </si>
  <si>
    <t>騒音防止事業（一般防音）</t>
    <rPh sb="0" eb="2">
      <t>ソウオン</t>
    </rPh>
    <rPh sb="2" eb="4">
      <t>ボウシ</t>
    </rPh>
    <rPh sb="4" eb="6">
      <t>ジギョウ</t>
    </rPh>
    <rPh sb="7" eb="9">
      <t>イッパン</t>
    </rPh>
    <rPh sb="9" eb="11">
      <t>ボウオン</t>
    </rPh>
    <phoneticPr fontId="2"/>
  </si>
  <si>
    <t>防衛省地方協力局</t>
    <rPh sb="0" eb="3">
      <t>ボウエイショウ</t>
    </rPh>
    <rPh sb="3" eb="5">
      <t>チホウ</t>
    </rPh>
    <rPh sb="5" eb="7">
      <t>キョウリョク</t>
    </rPh>
    <rPh sb="7" eb="8">
      <t>キョク</t>
    </rPh>
    <phoneticPr fontId="2"/>
  </si>
  <si>
    <t>騒音防止事業（住宅防音）</t>
    <rPh sb="0" eb="2">
      <t>ソウオン</t>
    </rPh>
    <rPh sb="2" eb="4">
      <t>ボウシ</t>
    </rPh>
    <rPh sb="4" eb="6">
      <t>ジギョウ</t>
    </rPh>
    <rPh sb="7" eb="9">
      <t>ジュウタク</t>
    </rPh>
    <rPh sb="9" eb="11">
      <t>ボウオン</t>
    </rPh>
    <phoneticPr fontId="2"/>
  </si>
  <si>
    <t>移転措置事業</t>
    <rPh sb="0" eb="2">
      <t>イテン</t>
    </rPh>
    <rPh sb="2" eb="4">
      <t>ソチ</t>
    </rPh>
    <rPh sb="4" eb="6">
      <t>ジギョウ</t>
    </rPh>
    <phoneticPr fontId="2"/>
  </si>
  <si>
    <t>緑地整備事業</t>
    <rPh sb="0" eb="2">
      <t>リョクチ</t>
    </rPh>
    <rPh sb="2" eb="4">
      <t>セイビ</t>
    </rPh>
    <rPh sb="4" eb="6">
      <t>ジギョウ</t>
    </rPh>
    <phoneticPr fontId="2"/>
  </si>
  <si>
    <t>点検・改善結果</t>
    <rPh sb="0" eb="2">
      <t>テンケン</t>
    </rPh>
    <rPh sb="3" eb="5">
      <t>カイゼン</t>
    </rPh>
    <rPh sb="5" eb="7">
      <t>ケッカ</t>
    </rPh>
    <phoneticPr fontId="2"/>
  </si>
  <si>
    <t>点検結果</t>
    <rPh sb="0" eb="2">
      <t>テンケン</t>
    </rPh>
    <rPh sb="2" eb="4">
      <t>ケッカ</t>
    </rPh>
    <phoneticPr fontId="2"/>
  </si>
  <si>
    <r>
      <t>平成25年度の空港周辺環境対策事業は、前年度に比して執行の改善が図られたところであるが、予算の不用</t>
    </r>
    <r>
      <rPr>
        <sz val="11"/>
        <rFont val="ＭＳ Ｐゴシック"/>
        <family val="3"/>
        <charset val="128"/>
      </rPr>
      <t>が生じたことや活動実績が見込みを達成出来なかったことについては、今後の改善に向けた取組が必要である。</t>
    </r>
    <rPh sb="0" eb="2">
      <t>ヘイセイ</t>
    </rPh>
    <rPh sb="4" eb="6">
      <t>ネンド</t>
    </rPh>
    <rPh sb="7" eb="9">
      <t>クウコウ</t>
    </rPh>
    <rPh sb="9" eb="11">
      <t>シュウヘン</t>
    </rPh>
    <rPh sb="11" eb="13">
      <t>カンキョウ</t>
    </rPh>
    <rPh sb="13" eb="15">
      <t>タイサク</t>
    </rPh>
    <rPh sb="15" eb="17">
      <t>ジギョウ</t>
    </rPh>
    <rPh sb="19" eb="22">
      <t>ゼンネンド</t>
    </rPh>
    <rPh sb="23" eb="24">
      <t>ヒ</t>
    </rPh>
    <rPh sb="26" eb="28">
      <t>シッコウ</t>
    </rPh>
    <rPh sb="29" eb="31">
      <t>カイゼン</t>
    </rPh>
    <rPh sb="32" eb="33">
      <t>ハカ</t>
    </rPh>
    <rPh sb="44" eb="46">
      <t>ヨサン</t>
    </rPh>
    <rPh sb="47" eb="49">
      <t>フヨウ</t>
    </rPh>
    <rPh sb="50" eb="51">
      <t>ショウ</t>
    </rPh>
    <rPh sb="56" eb="58">
      <t>カツドウ</t>
    </rPh>
    <rPh sb="58" eb="60">
      <t>ジッセキ</t>
    </rPh>
    <rPh sb="61" eb="63">
      <t>ミコ</t>
    </rPh>
    <rPh sb="65" eb="67">
      <t>タッセイ</t>
    </rPh>
    <rPh sb="67" eb="69">
      <t>デキ</t>
    </rPh>
    <rPh sb="81" eb="83">
      <t>コンゴ</t>
    </rPh>
    <rPh sb="84" eb="86">
      <t>カイゼン</t>
    </rPh>
    <rPh sb="87" eb="88">
      <t>ム</t>
    </rPh>
    <rPh sb="90" eb="92">
      <t>トリクミ</t>
    </rPh>
    <rPh sb="93" eb="95">
      <t>ヒツヨウ</t>
    </rPh>
    <phoneticPr fontId="2"/>
  </si>
  <si>
    <t>改善の
方向性</t>
    <rPh sb="0" eb="2">
      <t>カイゼン</t>
    </rPh>
    <rPh sb="4" eb="7">
      <t>ホウコウセイ</t>
    </rPh>
    <phoneticPr fontId="2"/>
  </si>
  <si>
    <r>
      <t>予算の不用を極力生じさせないために、</t>
    </r>
    <r>
      <rPr>
        <sz val="11"/>
        <rFont val="ＭＳ Ｐゴシック"/>
        <family val="3"/>
        <charset val="128"/>
      </rPr>
      <t>予算要求方法の見直しを検討する。また、活動実績を予定通り達成するために、住宅防音工事未実施者に対して、個別に制度の周知を図ることを検討する。</t>
    </r>
    <rPh sb="0" eb="2">
      <t>ヨサン</t>
    </rPh>
    <rPh sb="3" eb="5">
      <t>フヨウ</t>
    </rPh>
    <rPh sb="6" eb="8">
      <t>キョクリョク</t>
    </rPh>
    <rPh sb="8" eb="9">
      <t>ショウ</t>
    </rPh>
    <rPh sb="18" eb="20">
      <t>ヨサン</t>
    </rPh>
    <rPh sb="20" eb="22">
      <t>ヨウキュウ</t>
    </rPh>
    <rPh sb="22" eb="24">
      <t>ホウホウ</t>
    </rPh>
    <rPh sb="25" eb="27">
      <t>ミナオ</t>
    </rPh>
    <rPh sb="29" eb="31">
      <t>ケントウ</t>
    </rPh>
    <rPh sb="37" eb="39">
      <t>カツドウ</t>
    </rPh>
    <rPh sb="39" eb="41">
      <t>ジッセキ</t>
    </rPh>
    <rPh sb="42" eb="44">
      <t>ヨテイ</t>
    </rPh>
    <rPh sb="44" eb="45">
      <t>ドオ</t>
    </rPh>
    <rPh sb="46" eb="48">
      <t>タッセイ</t>
    </rPh>
    <rPh sb="54" eb="56">
      <t>ジュウタク</t>
    </rPh>
    <rPh sb="56" eb="58">
      <t>ボウオン</t>
    </rPh>
    <rPh sb="58" eb="60">
      <t>コウジ</t>
    </rPh>
    <rPh sb="60" eb="63">
      <t>ミジッシ</t>
    </rPh>
    <rPh sb="63" eb="64">
      <t>シャ</t>
    </rPh>
    <rPh sb="65" eb="66">
      <t>タイ</t>
    </rPh>
    <rPh sb="69" eb="71">
      <t>コベツ</t>
    </rPh>
    <rPh sb="72" eb="74">
      <t>セイド</t>
    </rPh>
    <rPh sb="75" eb="77">
      <t>シュウチ</t>
    </rPh>
    <rPh sb="78" eb="79">
      <t>ハカ</t>
    </rPh>
    <rPh sb="83" eb="85">
      <t>ケントウ</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</si>
  <si>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</si>
  <si>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</si>
  <si>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</si>
  <si>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</si>
  <si>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</si>
  <si>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</si>
  <si>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</si>
  <si>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</si>
  <si>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</si>
  <si>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（測量設計）</t>
    <rPh sb="1" eb="3">
      <t>ソクリョウ</t>
    </rPh>
    <rPh sb="3" eb="5">
      <t>セッケイ</t>
    </rPh>
    <phoneticPr fontId="22"/>
  </si>
  <si>
    <t>【一般競争入札】</t>
    <rPh sb="1" eb="3">
      <t>イッパン</t>
    </rPh>
    <rPh sb="3" eb="5">
      <t>キョウソウ</t>
    </rPh>
    <rPh sb="5" eb="7">
      <t>ニュウサツ</t>
    </rPh>
    <phoneticPr fontId="2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</si>
  <si>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</si>
  <si>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A.（株）桑波田建築設計</t>
    <rPh sb="2" eb="5">
      <t>カブ</t>
    </rPh>
    <rPh sb="5" eb="6">
      <t>クワ</t>
    </rPh>
    <rPh sb="6" eb="7">
      <t>ナミ</t>
    </rPh>
    <rPh sb="7" eb="8">
      <t>タ</t>
    </rPh>
    <rPh sb="8" eb="10">
      <t>ケンチク</t>
    </rPh>
    <rPh sb="10" eb="12">
      <t>セッケイ</t>
    </rPh>
    <phoneticPr fontId="2"/>
  </si>
  <si>
    <t>E.大阪航空局</t>
    <rPh sb="2" eb="4">
      <t>オオサカ</t>
    </rPh>
    <rPh sb="4" eb="7">
      <t>コウクウキョク</t>
    </rPh>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</si>
  <si>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</si>
  <si>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</si>
  <si>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3">
      <t>ジギョウヒ</t>
    </rPh>
    <phoneticPr fontId="2"/>
  </si>
  <si>
    <t>住宅騒音防止工事における標準工事費等調査</t>
  </si>
  <si>
    <t>工事の実施及び工事に係る調査・設計、移転補償等の実施</t>
    <rPh sb="0" eb="2">
      <t>コウジ</t>
    </rPh>
    <rPh sb="3" eb="5">
      <t>ジッシ</t>
    </rPh>
    <rPh sb="5" eb="6">
      <t>オヨ</t>
    </rPh>
    <rPh sb="7" eb="9">
      <t>コウジ</t>
    </rPh>
    <rPh sb="10" eb="11">
      <t>カカ</t>
    </rPh>
    <rPh sb="12" eb="14">
      <t>チョウサ</t>
    </rPh>
    <rPh sb="15" eb="17">
      <t>セッケイ</t>
    </rPh>
    <rPh sb="18" eb="20">
      <t>イテン</t>
    </rPh>
    <rPh sb="20" eb="22">
      <t>ホショウ</t>
    </rPh>
    <rPh sb="22" eb="23">
      <t>ナド</t>
    </rPh>
    <rPh sb="24" eb="26">
      <t>ジッシ</t>
    </rPh>
    <phoneticPr fontId="2"/>
  </si>
  <si>
    <t>B.（財）空港環境整備協会</t>
    <rPh sb="2" eb="5">
      <t>ザイ</t>
    </rPh>
    <rPh sb="5" eb="7">
      <t>クウコウ</t>
    </rPh>
    <rPh sb="7" eb="9">
      <t>カンキョウ</t>
    </rPh>
    <rPh sb="9" eb="11">
      <t>セイビ</t>
    </rPh>
    <rPh sb="11" eb="13">
      <t>キョウカイ</t>
    </rPh>
    <phoneticPr fontId="2"/>
  </si>
  <si>
    <t>F.日東紡音響エンジニアリング（株）</t>
    <phoneticPr fontId="2"/>
  </si>
  <si>
    <t>航空機騒音基礎データ作成作業</t>
  </si>
  <si>
    <t>東京国際空港航空機騒音測定局製造　他</t>
    <rPh sb="17" eb="18">
      <t>ホカ</t>
    </rPh>
    <phoneticPr fontId="2"/>
  </si>
  <si>
    <t>C.（独）空港周辺整備機構</t>
    <rPh sb="3" eb="4">
      <t>ドク</t>
    </rPh>
    <rPh sb="5" eb="7">
      <t>クウコウ</t>
    </rPh>
    <rPh sb="7" eb="9">
      <t>シュウヘン</t>
    </rPh>
    <rPh sb="9" eb="11">
      <t>セイビ</t>
    </rPh>
    <rPh sb="11" eb="13">
      <t>キコウ</t>
    </rPh>
    <phoneticPr fontId="2"/>
  </si>
  <si>
    <t>G.（財）空港環境整備協会</t>
    <rPh sb="2" eb="5">
      <t>ザイ</t>
    </rPh>
    <rPh sb="5" eb="7">
      <t>クウコウ</t>
    </rPh>
    <rPh sb="7" eb="9">
      <t>カンキョウ</t>
    </rPh>
    <rPh sb="9" eb="11">
      <t>セイビ</t>
    </rPh>
    <rPh sb="11" eb="13">
      <t>キョウカイ</t>
    </rPh>
    <phoneticPr fontId="2"/>
  </si>
  <si>
    <t>補助金</t>
    <rPh sb="0" eb="3">
      <t>ホジョキン</t>
    </rPh>
    <phoneticPr fontId="2"/>
  </si>
  <si>
    <t>住宅騒音防止対策事業費補助</t>
  </si>
  <si>
    <t>松山空港航空機騒音・飛行経路・地上運用実態調査　他</t>
    <rPh sb="24" eb="25">
      <t>ホカ</t>
    </rPh>
    <phoneticPr fontId="2"/>
  </si>
  <si>
    <t>D.福岡市</t>
    <rPh sb="2" eb="5">
      <t>フクオカシ</t>
    </rPh>
    <phoneticPr fontId="2"/>
  </si>
  <si>
    <t>H.あおぞら土地家屋調査士法人</t>
    <rPh sb="6" eb="8">
      <t>トチ</t>
    </rPh>
    <rPh sb="8" eb="10">
      <t>カオク</t>
    </rPh>
    <rPh sb="10" eb="13">
      <t>チョウサシ</t>
    </rPh>
    <rPh sb="13" eb="15">
      <t>ホウジン</t>
    </rPh>
    <phoneticPr fontId="2"/>
  </si>
  <si>
    <t>教育施設等騒音防止対策事業費補助</t>
  </si>
  <si>
    <t>松山空港周辺移転補償申請地測量登記業務</t>
    <phoneticPr fontId="2"/>
  </si>
  <si>
    <t>Ｉ.（株）ウエストコンサルタント</t>
    <rPh sb="2" eb="5">
      <t>カブ</t>
    </rPh>
    <phoneticPr fontId="2"/>
  </si>
  <si>
    <t>Ｍ.（独）空港周辺整備機構</t>
    <phoneticPr fontId="2"/>
  </si>
  <si>
    <t>松山空港周辺移転補償建物等調査</t>
  </si>
  <si>
    <t>移転補償事務等委託契約</t>
  </si>
  <si>
    <t>緩衝緑地帯等整備事務委託契約</t>
    <rPh sb="12" eb="14">
      <t>ケイヤク</t>
    </rPh>
    <phoneticPr fontId="2"/>
  </si>
  <si>
    <t>Ｊ.（社）宮崎県公共嘱託登記土地家屋調査士協会</t>
    <phoneticPr fontId="2"/>
  </si>
  <si>
    <t>宮崎空港周辺移転補償申請地測量登記業務</t>
  </si>
  <si>
    <t>Ｋ.個人A</t>
    <rPh sb="2" eb="4">
      <t>コジン</t>
    </rPh>
    <phoneticPr fontId="2"/>
  </si>
  <si>
    <t>移転補償契約</t>
    <rPh sb="0" eb="2">
      <t>イテン</t>
    </rPh>
    <rPh sb="2" eb="4">
      <t>ホショウ</t>
    </rPh>
    <rPh sb="4" eb="6">
      <t>ケイヤク</t>
    </rPh>
    <phoneticPr fontId="2"/>
  </si>
  <si>
    <t>Ｌ.農事組合法人久枝農事組合</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</si>
  <si>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</si>
  <si>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</si>
  <si>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</si>
  <si>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</si>
  <si>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</si>
  <si>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</si>
  <si>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</si>
  <si>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(株)桑波田建築設計</t>
    <rPh sb="0" eb="3">
      <t>カブ</t>
    </rPh>
    <rPh sb="3" eb="4">
      <t>クワ</t>
    </rPh>
    <rPh sb="4" eb="5">
      <t>ナミ</t>
    </rPh>
    <rPh sb="5" eb="6">
      <t>タ</t>
    </rPh>
    <rPh sb="6" eb="8">
      <t>ケンチク</t>
    </rPh>
    <rPh sb="8" eb="10">
      <t>セッケイ</t>
    </rPh>
    <phoneticPr fontId="2"/>
  </si>
  <si>
    <t>（財）空港環境整備協会</t>
  </si>
  <si>
    <t>（独）空港周辺整備機構</t>
  </si>
  <si>
    <t>福岡市</t>
    <rPh sb="0" eb="3">
      <t>フクオカシ</t>
    </rPh>
    <phoneticPr fontId="2"/>
  </si>
  <si>
    <t>春日市</t>
    <rPh sb="0" eb="3">
      <t>カスガシ</t>
    </rPh>
    <phoneticPr fontId="2"/>
  </si>
  <si>
    <t>東京都大田区</t>
    <rPh sb="0" eb="3">
      <t>トウキョウト</t>
    </rPh>
    <rPh sb="3" eb="6">
      <t>オオタク</t>
    </rPh>
    <phoneticPr fontId="2"/>
  </si>
  <si>
    <t>宮崎市</t>
    <rPh sb="0" eb="3">
      <t>ミヤザキシ</t>
    </rPh>
    <phoneticPr fontId="2"/>
  </si>
  <si>
    <t>新潟市</t>
    <rPh sb="0" eb="3">
      <t>ニイガタシ</t>
    </rPh>
    <phoneticPr fontId="2"/>
  </si>
  <si>
    <t>那覇市</t>
    <rPh sb="0" eb="3">
      <t>ナハシ</t>
    </rPh>
    <phoneticPr fontId="2"/>
  </si>
  <si>
    <t>松山市</t>
    <rPh sb="0" eb="3">
      <t>マツヤマシ</t>
    </rPh>
    <phoneticPr fontId="2"/>
  </si>
  <si>
    <t>南国市</t>
    <rPh sb="0" eb="2">
      <t>ナンゴク</t>
    </rPh>
    <rPh sb="2" eb="3">
      <t>シ</t>
    </rPh>
    <phoneticPr fontId="2"/>
  </si>
  <si>
    <t>霧島市</t>
    <rPh sb="0" eb="3">
      <t>キリシマシ</t>
    </rPh>
    <phoneticPr fontId="2"/>
  </si>
  <si>
    <t>大阪航空局</t>
    <rPh sb="0" eb="2">
      <t>オオサカ</t>
    </rPh>
    <rPh sb="2" eb="5">
      <t>コウクウキョク</t>
    </rPh>
    <phoneticPr fontId="2"/>
  </si>
  <si>
    <t>東京航空局</t>
    <rPh sb="0" eb="2">
      <t>トウキョウ</t>
    </rPh>
    <rPh sb="2" eb="5">
      <t>コウクウキョク</t>
    </rPh>
    <phoneticPr fontId="2"/>
  </si>
  <si>
    <t>工事の実施及び工事に係る調査・設計</t>
    <rPh sb="0" eb="2">
      <t>コウジ</t>
    </rPh>
    <rPh sb="3" eb="5">
      <t>ジッシ</t>
    </rPh>
    <rPh sb="5" eb="6">
      <t>オヨ</t>
    </rPh>
    <rPh sb="7" eb="9">
      <t>コウジ</t>
    </rPh>
    <rPh sb="10" eb="11">
      <t>カカ</t>
    </rPh>
    <rPh sb="12" eb="14">
      <t>チョウサ</t>
    </rPh>
    <rPh sb="15" eb="17">
      <t>セッケイ</t>
    </rPh>
    <phoneticPr fontId="2"/>
  </si>
  <si>
    <t>日東紡音響エンジニアリング（株）</t>
    <rPh sb="0" eb="3">
      <t>ニットウボウ</t>
    </rPh>
    <rPh sb="3" eb="5">
      <t>オンキョウ</t>
    </rPh>
    <rPh sb="14" eb="15">
      <t>カブ</t>
    </rPh>
    <phoneticPr fontId="3"/>
  </si>
  <si>
    <t>グリーンブルー（株）</t>
  </si>
  <si>
    <t>高知空港大気環境調査</t>
  </si>
  <si>
    <t>明治コンサルタント（株）</t>
  </si>
  <si>
    <t>松山空港場外用地地下埋設物状況調査業務</t>
  </si>
  <si>
    <t>協和道路（株）</t>
  </si>
  <si>
    <t>日本電気（株）</t>
    <rPh sb="0" eb="2">
      <t>ニホン</t>
    </rPh>
    <rPh sb="2" eb="4">
      <t>デンキ</t>
    </rPh>
    <rPh sb="4" eb="7">
      <t>カブ</t>
    </rPh>
    <phoneticPr fontId="3"/>
  </si>
  <si>
    <t>日東紡音響エンジニアリング（株）</t>
  </si>
  <si>
    <t>宮崎空港他１ヵ所航空機騒音測定局更新作業</t>
  </si>
  <si>
    <t>福岡空港航空機騒音実態調査</t>
  </si>
  <si>
    <t>（株）岩永工営</t>
  </si>
  <si>
    <t>松山空港航空機騒音・飛行経路・地上運用実態調査</t>
  </si>
  <si>
    <t>（社）高知県公共嘱託登記土地家屋調査士協会</t>
  </si>
  <si>
    <t>（財）空港環境整備協会</t>
    <rPh sb="0" eb="3">
      <t>ザイ</t>
    </rPh>
    <rPh sb="3" eb="5">
      <t>クウコウ</t>
    </rPh>
    <rPh sb="5" eb="7">
      <t>カンキョウ</t>
    </rPh>
    <rPh sb="7" eb="9">
      <t>セイビ</t>
    </rPh>
    <rPh sb="9" eb="11">
      <t>キョウカイ</t>
    </rPh>
    <phoneticPr fontId="3"/>
  </si>
  <si>
    <t>あおぞら土地家屋調査士法人</t>
  </si>
  <si>
    <t>（株）ウエストコンサルタント</t>
  </si>
  <si>
    <t>応用地質（株）</t>
  </si>
  <si>
    <t>宮崎空港移転補償跡地土地履歴等調査業務</t>
  </si>
  <si>
    <t>（株）ケンホームズ</t>
  </si>
  <si>
    <t>（株）東建ジオテック</t>
  </si>
  <si>
    <t>松山空港移転補償跡地土地履歴等調査業務</t>
  </si>
  <si>
    <t>いであ（株）</t>
  </si>
  <si>
    <t>高知空港移転補償跡地土地履歴等調査業務</t>
  </si>
  <si>
    <t>（株）宮田鑑定会計事務所</t>
  </si>
  <si>
    <t>大和不動産鑑定（株）</t>
  </si>
  <si>
    <t>大阪エンジニアリング（株）</t>
  </si>
  <si>
    <t>個人A</t>
    <rPh sb="0" eb="2">
      <t>コジン</t>
    </rPh>
    <phoneticPr fontId="2"/>
  </si>
  <si>
    <t>随意契約</t>
    <rPh sb="0" eb="2">
      <t>ズイイ</t>
    </rPh>
    <rPh sb="2" eb="4">
      <t>ケイヤク</t>
    </rPh>
    <phoneticPr fontId="2"/>
  </si>
  <si>
    <t>個人B</t>
    <rPh sb="0" eb="2">
      <t>コジン</t>
    </rPh>
    <phoneticPr fontId="2"/>
  </si>
  <si>
    <t>個人C</t>
    <rPh sb="0" eb="2">
      <t>コジン</t>
    </rPh>
    <phoneticPr fontId="2"/>
  </si>
  <si>
    <t>個人D</t>
    <rPh sb="0" eb="2">
      <t>コジン</t>
    </rPh>
    <phoneticPr fontId="2"/>
  </si>
  <si>
    <t>個人E</t>
    <rPh sb="0" eb="2">
      <t>コジン</t>
    </rPh>
    <phoneticPr fontId="2"/>
  </si>
  <si>
    <t>個人F</t>
    <rPh sb="0" eb="2">
      <t>コジン</t>
    </rPh>
    <phoneticPr fontId="2"/>
  </si>
  <si>
    <t>個人G</t>
    <rPh sb="0" eb="2">
      <t>コジン</t>
    </rPh>
    <phoneticPr fontId="2"/>
  </si>
  <si>
    <t>個人H</t>
    <rPh sb="0" eb="2">
      <t>コジン</t>
    </rPh>
    <phoneticPr fontId="2"/>
  </si>
  <si>
    <t>個人I</t>
    <rPh sb="0" eb="2">
      <t>コジン</t>
    </rPh>
    <phoneticPr fontId="2"/>
  </si>
  <si>
    <t>個人J</t>
    <rPh sb="0" eb="2">
      <t>コジン</t>
    </rPh>
    <phoneticPr fontId="2"/>
  </si>
  <si>
    <t>執行率を改善するために民間防音工事に関する制度周知のみでなく、移転補償等も含め活動実績を向上させるための周知を行う。その他に事業の推進の障害となる除去可能な要因がないのであれば、防音工事の100%実施そのものが達成困難ということでもあり、事業規模そのものの問題となってくる。なお、主な支出先である（独）空港周辺整備機構の補助金等事業実施状況については、別途、検討が必要である。</t>
    <rPh sb="0" eb="2">
      <t>シッコウ</t>
    </rPh>
    <rPh sb="2" eb="3">
      <t>リツ</t>
    </rPh>
    <rPh sb="4" eb="6">
      <t>カイゼン</t>
    </rPh>
    <rPh sb="11" eb="13">
      <t>ミンカン</t>
    </rPh>
    <rPh sb="13" eb="15">
      <t>ボウオン</t>
    </rPh>
    <rPh sb="15" eb="17">
      <t>コウジ</t>
    </rPh>
    <rPh sb="18" eb="19">
      <t>カン</t>
    </rPh>
    <rPh sb="21" eb="23">
      <t>セイド</t>
    </rPh>
    <rPh sb="23" eb="25">
      <t>シュウチ</t>
    </rPh>
    <rPh sb="31" eb="33">
      <t>イテン</t>
    </rPh>
    <rPh sb="33" eb="36">
      <t>ホショウトウ</t>
    </rPh>
    <rPh sb="37" eb="38">
      <t>フク</t>
    </rPh>
    <rPh sb="39" eb="41">
      <t>カツドウ</t>
    </rPh>
    <rPh sb="41" eb="43">
      <t>ジッセキ</t>
    </rPh>
    <rPh sb="44" eb="46">
      <t>コウジョウ</t>
    </rPh>
    <rPh sb="52" eb="54">
      <t>シュウチ</t>
    </rPh>
    <rPh sb="55" eb="56">
      <t>オコナ</t>
    </rPh>
    <rPh sb="60" eb="61">
      <t>タ</t>
    </rPh>
    <rPh sb="62" eb="64">
      <t>ジギョウ</t>
    </rPh>
    <rPh sb="65" eb="67">
      <t>スイシン</t>
    </rPh>
    <rPh sb="68" eb="70">
      <t>ショウガイ</t>
    </rPh>
    <rPh sb="73" eb="75">
      <t>ジョキョ</t>
    </rPh>
    <rPh sb="75" eb="77">
      <t>カノウ</t>
    </rPh>
    <rPh sb="78" eb="80">
      <t>ヨウイン</t>
    </rPh>
    <rPh sb="89" eb="91">
      <t>ボウオン</t>
    </rPh>
    <rPh sb="91" eb="93">
      <t>コウジ</t>
    </rPh>
    <rPh sb="98" eb="100">
      <t>ジッシ</t>
    </rPh>
    <rPh sb="105" eb="107">
      <t>タッセイ</t>
    </rPh>
    <rPh sb="107" eb="109">
      <t>コンナン</t>
    </rPh>
    <rPh sb="119" eb="121">
      <t>ジギョウ</t>
    </rPh>
    <rPh sb="121" eb="123">
      <t>キボ</t>
    </rPh>
    <rPh sb="128" eb="130">
      <t>モンダイ</t>
    </rPh>
    <rPh sb="140" eb="141">
      <t>オモ</t>
    </rPh>
    <rPh sb="142" eb="144">
      <t>シシュツ</t>
    </rPh>
    <rPh sb="144" eb="145">
      <t>サキ</t>
    </rPh>
    <rPh sb="149" eb="150">
      <t>ドク</t>
    </rPh>
    <rPh sb="151" eb="153">
      <t>クウコウ</t>
    </rPh>
    <rPh sb="153" eb="155">
      <t>シュウヘン</t>
    </rPh>
    <rPh sb="155" eb="157">
      <t>セイビ</t>
    </rPh>
    <rPh sb="157" eb="159">
      <t>キコウ</t>
    </rPh>
    <rPh sb="160" eb="163">
      <t>ホジョキン</t>
    </rPh>
    <rPh sb="163" eb="164">
      <t>トウ</t>
    </rPh>
    <rPh sb="164" eb="166">
      <t>ジギョウ</t>
    </rPh>
    <rPh sb="166" eb="168">
      <t>ジッシ</t>
    </rPh>
    <rPh sb="168" eb="170">
      <t>ジョウキョウ</t>
    </rPh>
    <rPh sb="176" eb="178">
      <t>ベット</t>
    </rPh>
    <rPh sb="179" eb="181">
      <t>ケントウ</t>
    </rPh>
    <rPh sb="182" eb="184">
      <t>ヒツヨウ</t>
    </rPh>
    <phoneticPr fontId="2"/>
  </si>
  <si>
    <t>事業内容の一部改善</t>
    <rPh sb="0" eb="2">
      <t>ジギョウ</t>
    </rPh>
    <rPh sb="2" eb="4">
      <t>ナイヨウ</t>
    </rPh>
    <rPh sb="5" eb="7">
      <t>イチブ</t>
    </rPh>
    <rPh sb="7" eb="9">
      <t>カイゼン</t>
    </rPh>
    <phoneticPr fontId="2"/>
  </si>
  <si>
    <t>N.個人A</t>
    <rPh sb="2" eb="4">
      <t>コジン</t>
    </rPh>
    <phoneticPr fontId="2"/>
  </si>
  <si>
    <t>事業対象となる施設等の把握と精査を行うとともに、執行率向上のための措置を講じ、事業執行の改善を図るべき。また、主な支出先である（独）空港周辺整備機構の補助金等事業実施状況について、明確にすべき。</t>
    <rPh sb="0" eb="2">
      <t>ジギョウ</t>
    </rPh>
    <rPh sb="2" eb="4">
      <t>タイショウ</t>
    </rPh>
    <rPh sb="7" eb="9">
      <t>シセツ</t>
    </rPh>
    <rPh sb="9" eb="10">
      <t>ナド</t>
    </rPh>
    <rPh sb="11" eb="13">
      <t>ハアク</t>
    </rPh>
    <rPh sb="14" eb="16">
      <t>セイサ</t>
    </rPh>
    <rPh sb="17" eb="18">
      <t>オコナ</t>
    </rPh>
    <rPh sb="24" eb="27">
      <t>シッコウリツ</t>
    </rPh>
    <rPh sb="27" eb="29">
      <t>コウジョウ</t>
    </rPh>
    <rPh sb="33" eb="35">
      <t>ソチ</t>
    </rPh>
    <rPh sb="36" eb="37">
      <t>コウ</t>
    </rPh>
    <rPh sb="39" eb="41">
      <t>ジギョウ</t>
    </rPh>
    <rPh sb="41" eb="43">
      <t>シッコウ</t>
    </rPh>
    <rPh sb="44" eb="46">
      <t>カイゼン</t>
    </rPh>
    <rPh sb="47" eb="48">
      <t>ハカ</t>
    </rPh>
    <rPh sb="55" eb="56">
      <t>オモ</t>
    </rPh>
    <rPh sb="57" eb="59">
      <t>シシュツ</t>
    </rPh>
    <rPh sb="59" eb="60">
      <t>サキ</t>
    </rPh>
    <rPh sb="64" eb="65">
      <t>ドク</t>
    </rPh>
    <rPh sb="66" eb="68">
      <t>クウコウ</t>
    </rPh>
    <rPh sb="68" eb="70">
      <t>シュウヘン</t>
    </rPh>
    <rPh sb="70" eb="72">
      <t>セイビ</t>
    </rPh>
    <rPh sb="72" eb="74">
      <t>キコウ</t>
    </rPh>
    <rPh sb="75" eb="78">
      <t>ホジョキン</t>
    </rPh>
    <rPh sb="78" eb="79">
      <t>ナド</t>
    </rPh>
    <rPh sb="79" eb="81">
      <t>ジギョウ</t>
    </rPh>
    <rPh sb="81" eb="83">
      <t>ジッシ</t>
    </rPh>
    <rPh sb="83" eb="85">
      <t>ジョウキョウ</t>
    </rPh>
    <rPh sb="90" eb="92">
      <t>メイカク</t>
    </rPh>
    <phoneticPr fontId="2"/>
  </si>
  <si>
    <t>住宅騒音防止対策事業費補助</t>
    <rPh sb="0" eb="2">
      <t>ジュウタク</t>
    </rPh>
    <rPh sb="2" eb="4">
      <t>ソウオン</t>
    </rPh>
    <rPh sb="4" eb="6">
      <t>ボウシ</t>
    </rPh>
    <rPh sb="6" eb="8">
      <t>タイサク</t>
    </rPh>
    <rPh sb="8" eb="11">
      <t>ジギョウヒ</t>
    </rPh>
    <rPh sb="11" eb="13">
      <t>ホジョ</t>
    </rPh>
    <phoneticPr fontId="2"/>
  </si>
  <si>
    <t>三浦造園土木建設（株）</t>
    <rPh sb="0" eb="2">
      <t>ミウラ</t>
    </rPh>
    <rPh sb="2" eb="4">
      <t>ゾウエン</t>
    </rPh>
    <rPh sb="4" eb="6">
      <t>ドボク</t>
    </rPh>
    <rPh sb="6" eb="8">
      <t>ケンセツ</t>
    </rPh>
    <rPh sb="8" eb="11">
      <t>カブ</t>
    </rPh>
    <phoneticPr fontId="2"/>
  </si>
  <si>
    <t>緑地造成工事</t>
    <rPh sb="0" eb="2">
      <t>リョクチ</t>
    </rPh>
    <rPh sb="2" eb="4">
      <t>ゾウセイ</t>
    </rPh>
    <rPh sb="4" eb="6">
      <t>コウジ</t>
    </rPh>
    <phoneticPr fontId="2"/>
  </si>
  <si>
    <t>O.個人A</t>
    <rPh sb="2" eb="4">
      <t>コジン</t>
    </rPh>
    <phoneticPr fontId="2"/>
  </si>
  <si>
    <t>課長　藤田　穣</t>
    <phoneticPr fontId="2"/>
  </si>
  <si>
    <t>執行等改善</t>
    <rPh sb="0" eb="2">
      <t>シッコウ</t>
    </rPh>
    <rPh sb="2" eb="3">
      <t>ナド</t>
    </rPh>
    <rPh sb="3" eb="5">
      <t>カイゼン</t>
    </rPh>
    <phoneticPr fontId="2"/>
  </si>
  <si>
    <t>　平成27年度に那覇空港において区域拡大が見込まれるため、住宅防音工事補助（教育施設等騒音防止対策事業費補助）が増となった。一方で、平成26年度に宮崎、新潟、高知空港において移転補償事業が完了することから、空港周辺環境整備事業費が減となった。</t>
    <rPh sb="1" eb="3">
      <t>ヘイセイ</t>
    </rPh>
    <rPh sb="5" eb="7">
      <t>ネンド</t>
    </rPh>
    <rPh sb="8" eb="10">
      <t>ナハ</t>
    </rPh>
    <rPh sb="10" eb="12">
      <t>クウコウ</t>
    </rPh>
    <rPh sb="16" eb="18">
      <t>クイキ</t>
    </rPh>
    <rPh sb="18" eb="20">
      <t>カクダイ</t>
    </rPh>
    <rPh sb="21" eb="23">
      <t>ミコ</t>
    </rPh>
    <rPh sb="29" eb="31">
      <t>ジュウタク</t>
    </rPh>
    <rPh sb="31" eb="33">
      <t>ボウオン</t>
    </rPh>
    <rPh sb="33" eb="35">
      <t>コウジ</t>
    </rPh>
    <rPh sb="35" eb="37">
      <t>ホジョ</t>
    </rPh>
    <rPh sb="38" eb="40">
      <t>キョウイク</t>
    </rPh>
    <rPh sb="40" eb="42">
      <t>シセツ</t>
    </rPh>
    <rPh sb="42" eb="43">
      <t>ナド</t>
    </rPh>
    <rPh sb="43" eb="45">
      <t>ソウオン</t>
    </rPh>
    <rPh sb="45" eb="47">
      <t>ボウシ</t>
    </rPh>
    <rPh sb="47" eb="49">
      <t>タイサク</t>
    </rPh>
    <rPh sb="49" eb="52">
      <t>ジギョウヒ</t>
    </rPh>
    <rPh sb="52" eb="54">
      <t>ホジョ</t>
    </rPh>
    <rPh sb="56" eb="57">
      <t>ゾウ</t>
    </rPh>
    <rPh sb="62" eb="64">
      <t>イッポウ</t>
    </rPh>
    <rPh sb="66" eb="68">
      <t>ヘイセイ</t>
    </rPh>
    <rPh sb="70" eb="72">
      <t>ネンド</t>
    </rPh>
    <rPh sb="73" eb="75">
      <t>ミヤザキ</t>
    </rPh>
    <rPh sb="76" eb="78">
      <t>ニイガタ</t>
    </rPh>
    <rPh sb="79" eb="81">
      <t>コウチ</t>
    </rPh>
    <rPh sb="81" eb="83">
      <t>クウコウ</t>
    </rPh>
    <rPh sb="87" eb="89">
      <t>イテン</t>
    </rPh>
    <rPh sb="89" eb="91">
      <t>ホショウ</t>
    </rPh>
    <rPh sb="91" eb="93">
      <t>ジギョウ</t>
    </rPh>
    <rPh sb="94" eb="96">
      <t>カンリョウ</t>
    </rPh>
    <rPh sb="103" eb="105">
      <t>クウコウ</t>
    </rPh>
    <rPh sb="105" eb="107">
      <t>シュウヘン</t>
    </rPh>
    <rPh sb="107" eb="109">
      <t>カンキョウ</t>
    </rPh>
    <rPh sb="109" eb="111">
      <t>セイビ</t>
    </rPh>
    <rPh sb="111" eb="114">
      <t>ジギョウヒ</t>
    </rPh>
    <rPh sb="115" eb="116">
      <t>ゲン</t>
    </rPh>
    <phoneticPr fontId="2"/>
  </si>
  <si>
    <t>住宅防音工事補助については、関係市町村等との連携強化を進め、空港毎に対象住宅を把握し、個別に周知を行った上で、申請の確認を実施した。また、移転補償等については、関係住民等からの申請を促すため、事業内容周知の強化を図るよう、関係機関へ指示をした。なお、主な支出先である（独）空港周辺整備機構の補助金等事業実施状況について、資金の流れや支出先を明記した。</t>
    <rPh sb="0" eb="2">
      <t>ジュウタク</t>
    </rPh>
    <rPh sb="2" eb="4">
      <t>ボウオン</t>
    </rPh>
    <rPh sb="4" eb="6">
      <t>コウジ</t>
    </rPh>
    <rPh sb="6" eb="8">
      <t>ホジョ</t>
    </rPh>
    <rPh sb="14" eb="16">
      <t>カンケイ</t>
    </rPh>
    <rPh sb="16" eb="19">
      <t>シチョウソン</t>
    </rPh>
    <rPh sb="19" eb="20">
      <t>ナド</t>
    </rPh>
    <rPh sb="22" eb="24">
      <t>レンケイ</t>
    </rPh>
    <rPh sb="24" eb="26">
      <t>キョウカ</t>
    </rPh>
    <rPh sb="27" eb="28">
      <t>スス</t>
    </rPh>
    <rPh sb="30" eb="32">
      <t>クウコウ</t>
    </rPh>
    <rPh sb="32" eb="33">
      <t>ゴト</t>
    </rPh>
    <rPh sb="34" eb="36">
      <t>タイショウ</t>
    </rPh>
    <rPh sb="36" eb="38">
      <t>ジュウタク</t>
    </rPh>
    <rPh sb="39" eb="41">
      <t>ハアク</t>
    </rPh>
    <rPh sb="43" eb="45">
      <t>コベツ</t>
    </rPh>
    <rPh sb="46" eb="48">
      <t>シュウチ</t>
    </rPh>
    <rPh sb="49" eb="50">
      <t>オコナ</t>
    </rPh>
    <rPh sb="52" eb="53">
      <t>ウエ</t>
    </rPh>
    <rPh sb="55" eb="57">
      <t>シンセイ</t>
    </rPh>
    <rPh sb="58" eb="60">
      <t>カクニン</t>
    </rPh>
    <rPh sb="61" eb="63">
      <t>ジッシ</t>
    </rPh>
    <rPh sb="69" eb="71">
      <t>イテン</t>
    </rPh>
    <rPh sb="71" eb="73">
      <t>ホショウ</t>
    </rPh>
    <rPh sb="73" eb="74">
      <t>ナド</t>
    </rPh>
    <rPh sb="80" eb="82">
      <t>カンケイ</t>
    </rPh>
    <rPh sb="82" eb="84">
      <t>ジュウミン</t>
    </rPh>
    <rPh sb="84" eb="85">
      <t>ナド</t>
    </rPh>
    <rPh sb="88" eb="90">
      <t>シンセイ</t>
    </rPh>
    <rPh sb="91" eb="92">
      <t>ウナガ</t>
    </rPh>
    <rPh sb="96" eb="98">
      <t>ジギョウ</t>
    </rPh>
    <rPh sb="98" eb="100">
      <t>ナイヨウ</t>
    </rPh>
    <rPh sb="100" eb="102">
      <t>シュウチ</t>
    </rPh>
    <rPh sb="103" eb="105">
      <t>キョウカ</t>
    </rPh>
    <rPh sb="106" eb="107">
      <t>ハカ</t>
    </rPh>
    <rPh sb="111" eb="113">
      <t>カンケイ</t>
    </rPh>
    <rPh sb="113" eb="115">
      <t>キカン</t>
    </rPh>
    <rPh sb="116" eb="118">
      <t>シジ</t>
    </rPh>
    <rPh sb="125" eb="126">
      <t>オモ</t>
    </rPh>
    <rPh sb="127" eb="129">
      <t>シシュツ</t>
    </rPh>
    <rPh sb="129" eb="130">
      <t>サキ</t>
    </rPh>
    <rPh sb="134" eb="135">
      <t>ドク</t>
    </rPh>
    <rPh sb="136" eb="138">
      <t>クウコウ</t>
    </rPh>
    <rPh sb="138" eb="140">
      <t>シュウヘン</t>
    </rPh>
    <rPh sb="140" eb="142">
      <t>セイビ</t>
    </rPh>
    <rPh sb="142" eb="144">
      <t>キコウ</t>
    </rPh>
    <rPh sb="145" eb="148">
      <t>ホジョキン</t>
    </rPh>
    <rPh sb="148" eb="149">
      <t>ナド</t>
    </rPh>
    <rPh sb="149" eb="151">
      <t>ジギョウ</t>
    </rPh>
    <rPh sb="151" eb="153">
      <t>ジッシ</t>
    </rPh>
    <rPh sb="153" eb="155">
      <t>ジョウキョウ</t>
    </rPh>
    <rPh sb="160" eb="162">
      <t>シキン</t>
    </rPh>
    <rPh sb="163" eb="164">
      <t>ナガ</t>
    </rPh>
    <rPh sb="166" eb="169">
      <t>シシュツサキ</t>
    </rPh>
    <rPh sb="170" eb="172">
      <t>メイキ</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</si>
  <si>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</si>
  <si>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</si>
  <si>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</si>
  <si>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7年度要求</t>
    </r>
    <rPh sb="2" eb="4">
      <t>ネンド</t>
    </rPh>
    <rPh sb="4" eb="6">
      <t>ヨウキュウ</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</si>
  <si>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</si>
  <si>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</si>
  <si>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B.</t>
    <phoneticPr fontId="2"/>
  </si>
  <si>
    <t>支　出　先</t>
    <phoneticPr fontId="2"/>
  </si>
  <si>
    <t>業　務　概　要</t>
    <phoneticPr fontId="2"/>
  </si>
  <si>
    <t>支　出　額
（百万円）</t>
    <phoneticPr fontId="2"/>
  </si>
  <si>
    <t>Ｃ.</t>
    <phoneticPr fontId="2"/>
  </si>
  <si>
    <t>住宅騒音防止対策事業費補助</t>
    <phoneticPr fontId="2"/>
  </si>
  <si>
    <t>-</t>
    <phoneticPr fontId="2"/>
  </si>
  <si>
    <t>Ｄ.</t>
    <phoneticPr fontId="2"/>
  </si>
  <si>
    <t>教育施設等騒音防止対策事業費補助</t>
    <phoneticPr fontId="2"/>
  </si>
  <si>
    <t>Ｅ.</t>
    <phoneticPr fontId="2"/>
  </si>
  <si>
    <t>Ｆ.</t>
    <phoneticPr fontId="2"/>
  </si>
  <si>
    <t>東京国際空港航空機騒音測定局製造</t>
    <phoneticPr fontId="2"/>
  </si>
  <si>
    <t>松山空港周辺移転補償跡地フェンス等設置工事</t>
    <phoneticPr fontId="2"/>
  </si>
  <si>
    <t>飛行コース公開システム通信回線網変更調整作業</t>
    <phoneticPr fontId="2"/>
  </si>
  <si>
    <t>航空機騒音測定局通信回線網変更調整作業</t>
    <phoneticPr fontId="2"/>
  </si>
  <si>
    <t>宮崎空港周辺移転補償跡地フェンス等設置工事</t>
    <phoneticPr fontId="2"/>
  </si>
  <si>
    <t>Ｇ.</t>
    <phoneticPr fontId="2"/>
  </si>
  <si>
    <t>（財）空港環境整備協会</t>
    <phoneticPr fontId="2"/>
  </si>
  <si>
    <t>高知空港周辺移転補償申請地測量登記業務</t>
    <phoneticPr fontId="2"/>
  </si>
  <si>
    <t>東京国際空港周辺航空機騒音実態調査</t>
    <phoneticPr fontId="2"/>
  </si>
  <si>
    <t>Ｈ.</t>
    <phoneticPr fontId="2"/>
  </si>
  <si>
    <t>松山空港周辺移転補償申請地測量登記業務</t>
    <phoneticPr fontId="2"/>
  </si>
  <si>
    <t>Ｉ.</t>
    <phoneticPr fontId="2"/>
  </si>
  <si>
    <t>松山空港周辺移転補償建物等調査</t>
    <phoneticPr fontId="2"/>
  </si>
  <si>
    <t>松山空港周辺不動産鑑定評価</t>
    <phoneticPr fontId="2"/>
  </si>
  <si>
    <t>松山空港移転補償跡地フェンス等設置工事</t>
    <phoneticPr fontId="2"/>
  </si>
  <si>
    <t>高知空港周辺不動産鑑定評価</t>
    <phoneticPr fontId="2"/>
  </si>
  <si>
    <t>Ｊ.</t>
    <phoneticPr fontId="2"/>
  </si>
  <si>
    <t>（社）宮崎県公共嘱託登記土地家屋調査士協会</t>
    <phoneticPr fontId="2"/>
  </si>
  <si>
    <t>宮崎空港周辺移転補償申請地測量登記業務</t>
    <phoneticPr fontId="2"/>
  </si>
  <si>
    <t>Ｋ.</t>
    <phoneticPr fontId="2"/>
  </si>
  <si>
    <t>Ｌ.</t>
    <phoneticPr fontId="2"/>
  </si>
  <si>
    <t>農事組合法人久枝農事組合</t>
    <phoneticPr fontId="2"/>
  </si>
  <si>
    <t>Ｍ.</t>
    <phoneticPr fontId="2"/>
  </si>
  <si>
    <t>N.</t>
    <phoneticPr fontId="2"/>
  </si>
  <si>
    <t>O.</t>
    <phoneticPr fontId="2"/>
  </si>
  <si>
    <t>　事業執行にあたっては、補助金適正化法や予算決算及び会計令等に基づき、補助金交付や事業発注を行い、透明性・公平性・競争性の確保に努めるとともに、完了報告及び検査を実施し執行の確認を行っている。執行状況については、前年度に比し改善が図られたものの、関係住民からの申請によるところがあり、当初予算に対して不用を生じる結果となった。
　また、（独）空港周辺整備機構は、騒防法第28条により国から補助及び委託を受けて福岡空港周辺の航空機による騒音の障害の防止又は軽減を図り、併せて生活環境の改善に寄与している。</t>
    <rPh sb="1" eb="3">
      <t>ジギョウ</t>
    </rPh>
    <rPh sb="3" eb="5">
      <t>シッコウ</t>
    </rPh>
    <rPh sb="12" eb="15">
      <t>ホジョキン</t>
    </rPh>
    <rPh sb="15" eb="18">
      <t>テキセイカ</t>
    </rPh>
    <rPh sb="18" eb="19">
      <t>ホウ</t>
    </rPh>
    <rPh sb="20" eb="22">
      <t>ヨサン</t>
    </rPh>
    <rPh sb="22" eb="24">
      <t>ケッサン</t>
    </rPh>
    <rPh sb="24" eb="25">
      <t>オヨ</t>
    </rPh>
    <rPh sb="26" eb="28">
      <t>カイケイ</t>
    </rPh>
    <rPh sb="28" eb="29">
      <t>レイ</t>
    </rPh>
    <rPh sb="29" eb="30">
      <t>ナド</t>
    </rPh>
    <rPh sb="31" eb="32">
      <t>モト</t>
    </rPh>
    <rPh sb="35" eb="38">
      <t>ホジョキン</t>
    </rPh>
    <rPh sb="38" eb="40">
      <t>コウフ</t>
    </rPh>
    <rPh sb="41" eb="43">
      <t>ジギョウ</t>
    </rPh>
    <rPh sb="43" eb="45">
      <t>ハッチュウ</t>
    </rPh>
    <rPh sb="46" eb="47">
      <t>オコナ</t>
    </rPh>
    <rPh sb="49" eb="51">
      <t>トウメイ</t>
    </rPh>
    <rPh sb="51" eb="52">
      <t>セイ</t>
    </rPh>
    <rPh sb="53" eb="56">
      <t>コウヘイセイ</t>
    </rPh>
    <rPh sb="61" eb="63">
      <t>カクホ</t>
    </rPh>
    <rPh sb="64" eb="65">
      <t>ツト</t>
    </rPh>
    <rPh sb="72" eb="74">
      <t>カンリョウ</t>
    </rPh>
    <rPh sb="74" eb="76">
      <t>ホウコク</t>
    </rPh>
    <rPh sb="76" eb="77">
      <t>オヨ</t>
    </rPh>
    <rPh sb="78" eb="80">
      <t>ケンサ</t>
    </rPh>
    <rPh sb="81" eb="83">
      <t>ジッシ</t>
    </rPh>
    <rPh sb="84" eb="86">
      <t>シッコウ</t>
    </rPh>
    <rPh sb="87" eb="89">
      <t>カクニン</t>
    </rPh>
    <rPh sb="90" eb="91">
      <t>オコナ</t>
    </rPh>
    <rPh sb="96" eb="98">
      <t>シッコウ</t>
    </rPh>
    <rPh sb="98" eb="100">
      <t>ジョウキョウ</t>
    </rPh>
    <rPh sb="106" eb="109">
      <t>ゼンネンド</t>
    </rPh>
    <rPh sb="110" eb="111">
      <t>ヒ</t>
    </rPh>
    <rPh sb="112" eb="114">
      <t>カイゼン</t>
    </rPh>
    <rPh sb="115" eb="116">
      <t>ハカ</t>
    </rPh>
    <rPh sb="123" eb="125">
      <t>カンケイ</t>
    </rPh>
    <rPh sb="125" eb="127">
      <t>ジュウミン</t>
    </rPh>
    <rPh sb="130" eb="132">
      <t>シンセイ</t>
    </rPh>
    <rPh sb="184" eb="185">
      <t>ダイ</t>
    </rPh>
    <rPh sb="187" eb="188">
      <t>ジョウ</t>
    </rPh>
    <rPh sb="191" eb="192">
      <t>クニ</t>
    </rPh>
    <rPh sb="194" eb="196">
      <t>ホジョ</t>
    </rPh>
    <rPh sb="196" eb="197">
      <t>オヨ</t>
    </rPh>
    <rPh sb="198" eb="200">
      <t>イタク</t>
    </rPh>
    <rPh sb="201" eb="202">
      <t>ウ</t>
    </rPh>
    <rPh sb="204" eb="206">
      <t>フクオカ</t>
    </rPh>
    <rPh sb="206" eb="208">
      <t>クウコウ</t>
    </rPh>
    <rPh sb="208" eb="210">
      <t>シュウヘン</t>
    </rPh>
    <phoneticPr fontId="2"/>
  </si>
  <si>
    <r>
      <t xml:space="preserve">航空機騒音に係る環境基準を達成していない国管理空港周辺の航空機騒音による障害を軽減するため、住宅防音工事を促進することにより環境基準の屋内達成率の向上を図り、将来的には全対象家屋の屋内環境基準の達成を目指す。
</t>
    </r>
    <r>
      <rPr>
        <sz val="8"/>
        <color theme="1"/>
        <rFont val="ＭＳ Ｐゴシック"/>
        <family val="3"/>
        <charset val="128"/>
      </rPr>
      <t>※1.活動指標は住宅防音工事の実施世帯数。
※2.全対象世帯数は47,198世帯。</t>
    </r>
    <rPh sb="84" eb="87">
      <t>ゼンタイショウ</t>
    </rPh>
    <rPh sb="87" eb="89">
      <t>カオク</t>
    </rPh>
    <rPh sb="90" eb="92">
      <t>オクナイ</t>
    </rPh>
    <rPh sb="92" eb="94">
      <t>カンキョウ</t>
    </rPh>
    <rPh sb="94" eb="96">
      <t>キジュン</t>
    </rPh>
    <rPh sb="97" eb="99">
      <t>タッセイ</t>
    </rPh>
    <rPh sb="100" eb="102">
      <t>メザ</t>
    </rPh>
    <rPh sb="108" eb="110">
      <t>カツドウ</t>
    </rPh>
    <rPh sb="110" eb="112">
      <t>シヒョウ</t>
    </rPh>
    <rPh sb="113" eb="115">
      <t>ジュウタク</t>
    </rPh>
    <rPh sb="115" eb="117">
      <t>ボウオン</t>
    </rPh>
    <rPh sb="117" eb="119">
      <t>コウジ</t>
    </rPh>
    <rPh sb="120" eb="122">
      <t>ジッシ</t>
    </rPh>
    <rPh sb="122" eb="125">
      <t>セタイスウ</t>
    </rPh>
    <rPh sb="133" eb="135">
      <t>セタイ</t>
    </rPh>
    <rPh sb="135" eb="136">
      <t>スウ</t>
    </rPh>
    <rPh sb="143" eb="145">
      <t>セタイ</t>
    </rPh>
    <phoneticPr fontId="2"/>
  </si>
  <si>
    <t>0373</t>
    <phoneticPr fontId="22"/>
  </si>
  <si>
    <t>0379</t>
    <phoneticPr fontId="22"/>
  </si>
  <si>
    <t>0372</t>
    <phoneticPr fontId="22"/>
  </si>
  <si>
    <t>0378</t>
    <phoneticPr fontId="22"/>
  </si>
</sst>
</file>

<file path=xl/styles.xml><?xml version="1.0" encoding="utf-8"?>
<styleSheet xmlns="http://schemas.openxmlformats.org/spreadsheetml/2006/main">
  <numFmts count="7">
    <numFmt numFmtId="176" formatCode="000"/>
    <numFmt numFmtId="177" formatCode="#,##0;&quot;▲ &quot;#,##0"/>
    <numFmt numFmtId="178" formatCode="0.0%"/>
    <numFmt numFmtId="179" formatCode="0.0_ "/>
    <numFmt numFmtId="180" formatCode="#,##0_ "/>
    <numFmt numFmtId="181" formatCode="#,##0.0_ "/>
    <numFmt numFmtId="182" formatCode="0_ "/>
  </numFmts>
  <fonts count="3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10"/>
      <name val="ＭＳ Ｐゴシック"/>
      <family val="3"/>
      <charset val="128"/>
      <scheme val="minor"/>
    </font>
    <font>
      <sz val="9"/>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6"/>
      <name val="ＭＳ Ｐゴシック"/>
      <family val="2"/>
      <charset val="128"/>
      <scheme val="minor"/>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Ｐゴシック"/>
      <family val="3"/>
      <charset val="128"/>
      <scheme val="minor"/>
    </font>
    <font>
      <sz val="9"/>
      <name val="ＭＳ Ｐゴシック"/>
      <family val="2"/>
      <charset val="128"/>
      <scheme val="minor"/>
    </font>
    <font>
      <sz val="11"/>
      <color theme="1"/>
      <name val="ＭＳ Ｐゴシック"/>
      <family val="3"/>
      <charset val="128"/>
    </font>
    <font>
      <sz val="9"/>
      <color theme="1"/>
      <name val="ＭＳ Ｐゴシック"/>
      <family val="3"/>
      <charset val="128"/>
    </font>
    <font>
      <sz val="8"/>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4" fillId="0" borderId="0" applyFont="0" applyFill="0" applyBorder="0" applyAlignment="0" applyProtection="0">
      <alignment vertical="center"/>
    </xf>
    <xf numFmtId="0" fontId="25" fillId="0" borderId="0">
      <alignment vertical="center"/>
    </xf>
    <xf numFmtId="0" fontId="25" fillId="0" borderId="0">
      <alignment vertical="center"/>
    </xf>
  </cellStyleXfs>
  <cellXfs count="538">
    <xf numFmtId="0" fontId="0" fillId="0" borderId="0" xfId="0">
      <alignment vertical="center"/>
    </xf>
    <xf numFmtId="0" fontId="4" fillId="0" borderId="0" xfId="0" applyFont="1">
      <alignment vertical="center"/>
    </xf>
    <xf numFmtId="0" fontId="19" fillId="0" borderId="23"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3" fillId="2" borderId="82"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13" fillId="0" borderId="0" xfId="0" applyFont="1">
      <alignment vertical="center"/>
    </xf>
    <xf numFmtId="0" fontId="14" fillId="0" borderId="132" xfId="3" applyFont="1" applyFill="1" applyBorder="1" applyAlignment="1" applyProtection="1">
      <alignment vertical="top"/>
    </xf>
    <xf numFmtId="0" fontId="14" fillId="0" borderId="130" xfId="3" applyFont="1" applyFill="1" applyBorder="1" applyAlignment="1" applyProtection="1">
      <alignment vertical="top"/>
    </xf>
    <xf numFmtId="0" fontId="14" fillId="0" borderId="133" xfId="3" applyFont="1" applyFill="1" applyBorder="1" applyAlignment="1" applyProtection="1">
      <alignment vertical="top"/>
    </xf>
    <xf numFmtId="0" fontId="14" fillId="0" borderId="30" xfId="3" applyFont="1" applyFill="1" applyBorder="1" applyAlignment="1" applyProtection="1">
      <alignment vertical="top"/>
    </xf>
    <xf numFmtId="0" fontId="14" fillId="0" borderId="0" xfId="3" applyFont="1" applyFill="1" applyBorder="1" applyAlignment="1" applyProtection="1">
      <alignment vertical="top"/>
    </xf>
    <xf numFmtId="0" fontId="14" fillId="0" borderId="65"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20" fillId="0" borderId="0" xfId="0" applyFont="1">
      <alignment vertical="center"/>
    </xf>
    <xf numFmtId="0" fontId="0" fillId="0" borderId="0" xfId="0" applyFont="1">
      <alignment vertical="center"/>
    </xf>
    <xf numFmtId="0" fontId="0" fillId="0" borderId="23" xfId="0" applyFont="1" applyBorder="1">
      <alignment vertical="center"/>
    </xf>
    <xf numFmtId="0" fontId="0" fillId="0" borderId="0" xfId="0" applyFont="1" applyBorder="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26" fillId="0" borderId="0" xfId="0" applyFont="1">
      <alignment vertical="center"/>
    </xf>
    <xf numFmtId="0" fontId="26" fillId="0" borderId="0" xfId="0" applyFont="1" applyAlignment="1">
      <alignment vertical="center" wrapText="1"/>
    </xf>
    <xf numFmtId="0" fontId="0" fillId="4" borderId="23"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5" xfId="0" applyFont="1" applyFill="1" applyBorder="1" applyAlignment="1">
      <alignment horizontal="left" vertical="center"/>
    </xf>
    <xf numFmtId="0" fontId="0" fillId="0" borderId="0" xfId="0" applyFont="1" applyBorder="1" applyAlignment="1">
      <alignment horizontal="center" vertical="center"/>
    </xf>
    <xf numFmtId="180" fontId="0" fillId="0" borderId="0" xfId="0" applyNumberFormat="1" applyFont="1" applyBorder="1" applyAlignment="1">
      <alignment horizontal="right" vertical="center"/>
    </xf>
    <xf numFmtId="0" fontId="0" fillId="2" borderId="49" xfId="0" applyFont="1" applyFill="1" applyBorder="1" applyAlignment="1">
      <alignment vertical="center"/>
    </xf>
    <xf numFmtId="0" fontId="0" fillId="0" borderId="49" xfId="0" applyFont="1" applyBorder="1" applyAlignment="1">
      <alignment horizontal="center" vertical="center"/>
    </xf>
    <xf numFmtId="182" fontId="0" fillId="0" borderId="49" xfId="0" applyNumberFormat="1" applyFont="1" applyBorder="1" applyAlignment="1">
      <alignment horizontal="center" vertical="center" wrapText="1"/>
    </xf>
    <xf numFmtId="178" fontId="0" fillId="0" borderId="49" xfId="0" applyNumberFormat="1" applyFont="1" applyBorder="1" applyAlignment="1">
      <alignment horizontal="center" vertical="center"/>
    </xf>
    <xf numFmtId="178" fontId="0" fillId="0" borderId="15" xfId="0" applyNumberFormat="1" applyFont="1" applyBorder="1" applyAlignment="1">
      <alignment horizontal="center" vertical="center"/>
    </xf>
    <xf numFmtId="178" fontId="0" fillId="0" borderId="12" xfId="0" applyNumberFormat="1" applyFont="1" applyBorder="1" applyAlignment="1">
      <alignment horizontal="center" vertical="center"/>
    </xf>
    <xf numFmtId="178" fontId="0" fillId="0" borderId="16" xfId="0" applyNumberFormat="1" applyFont="1" applyBorder="1" applyAlignment="1">
      <alignment horizontal="center" vertical="center"/>
    </xf>
    <xf numFmtId="0" fontId="0" fillId="0" borderId="49" xfId="0" applyFont="1" applyFill="1" applyBorder="1" applyAlignment="1">
      <alignment vertical="center"/>
    </xf>
    <xf numFmtId="180" fontId="0" fillId="0" borderId="49" xfId="0" applyNumberFormat="1" applyFont="1" applyFill="1" applyBorder="1" applyAlignment="1">
      <alignment vertical="center" wrapText="1"/>
    </xf>
    <xf numFmtId="180" fontId="0" fillId="0" borderId="49" xfId="0" applyNumberFormat="1" applyFont="1" applyFill="1" applyBorder="1" applyAlignment="1">
      <alignment vertical="center"/>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0" fontId="0" fillId="2" borderId="49" xfId="0" applyFont="1" applyFill="1" applyBorder="1" applyAlignment="1">
      <alignment horizontal="center" vertical="center"/>
    </xf>
    <xf numFmtId="0" fontId="0" fillId="0" borderId="49" xfId="0" applyFont="1" applyBorder="1" applyAlignment="1">
      <alignment vertical="center"/>
    </xf>
    <xf numFmtId="180" fontId="0" fillId="0" borderId="49" xfId="0" applyNumberFormat="1" applyFont="1" applyBorder="1" applyAlignment="1">
      <alignment vertical="center" wrapText="1"/>
    </xf>
    <xf numFmtId="180" fontId="0" fillId="0" borderId="49" xfId="0" applyNumberFormat="1" applyFont="1" applyBorder="1" applyAlignment="1">
      <alignment vertical="center"/>
    </xf>
    <xf numFmtId="178" fontId="0" fillId="0" borderId="15" xfId="0" applyNumberFormat="1" applyFont="1" applyBorder="1" applyAlignment="1">
      <alignment vertical="center"/>
    </xf>
    <xf numFmtId="178" fontId="0" fillId="0" borderId="12" xfId="0" applyNumberFormat="1" applyFont="1" applyBorder="1" applyAlignment="1">
      <alignment vertical="center"/>
    </xf>
    <xf numFmtId="178" fontId="0" fillId="0" borderId="16" xfId="0" applyNumberFormat="1"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182" fontId="0" fillId="0" borderId="15" xfId="0" applyNumberFormat="1" applyFont="1" applyBorder="1" applyAlignment="1">
      <alignment vertical="center" wrapText="1"/>
    </xf>
    <xf numFmtId="182" fontId="0" fillId="0" borderId="12" xfId="0" applyNumberFormat="1" applyFont="1" applyBorder="1" applyAlignment="1">
      <alignment vertical="center" wrapText="1"/>
    </xf>
    <xf numFmtId="182" fontId="0" fillId="0" borderId="16" xfId="0" applyNumberFormat="1" applyFont="1" applyBorder="1" applyAlignment="1">
      <alignment vertical="center" wrapText="1"/>
    </xf>
    <xf numFmtId="0" fontId="0" fillId="2" borderId="49" xfId="0" applyFont="1" applyFill="1" applyBorder="1" applyAlignment="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27" fillId="0" borderId="0" xfId="0" applyFont="1" applyAlignment="1">
      <alignment horizontal="center" vertical="center" wrapText="1"/>
    </xf>
    <xf numFmtId="0" fontId="26" fillId="0" borderId="0" xfId="0" applyFont="1" applyAlignment="1">
      <alignment horizontal="left" vertical="center" wrapText="1"/>
    </xf>
    <xf numFmtId="0" fontId="0" fillId="0" borderId="136" xfId="0" applyFont="1" applyBorder="1" applyAlignment="1">
      <alignment horizontal="center" vertical="center"/>
    </xf>
    <xf numFmtId="0" fontId="0" fillId="0" borderId="78" xfId="0" applyFont="1" applyBorder="1" applyAlignment="1">
      <alignment horizontal="center" vertical="center"/>
    </xf>
    <xf numFmtId="0" fontId="14" fillId="0" borderId="137" xfId="0" applyFont="1" applyBorder="1" applyAlignment="1">
      <alignment horizontal="center" vertical="center" wrapText="1"/>
    </xf>
    <xf numFmtId="0" fontId="0" fillId="0" borderId="128" xfId="0" applyFont="1" applyBorder="1" applyAlignment="1">
      <alignment horizontal="center" vertical="center"/>
    </xf>
    <xf numFmtId="0" fontId="0" fillId="0" borderId="138" xfId="0" applyFont="1" applyBorder="1" applyAlignment="1">
      <alignment horizontal="center" vertical="center"/>
    </xf>
    <xf numFmtId="180" fontId="0" fillId="0" borderId="80" xfId="0" applyNumberFormat="1" applyFont="1" applyBorder="1" applyAlignment="1">
      <alignment horizontal="right" vertical="center"/>
    </xf>
    <xf numFmtId="180" fontId="0" fillId="0" borderId="78" xfId="0" applyNumberFormat="1" applyFont="1" applyBorder="1" applyAlignment="1">
      <alignment horizontal="right" vertical="center"/>
    </xf>
    <xf numFmtId="180" fontId="0" fillId="0" borderId="79" xfId="0" applyNumberFormat="1" applyFont="1" applyBorder="1" applyAlignment="1">
      <alignment horizontal="right" vertical="center"/>
    </xf>
    <xf numFmtId="180" fontId="0" fillId="0" borderId="124" xfId="0" applyNumberFormat="1" applyFont="1" applyBorder="1" applyAlignment="1">
      <alignment horizontal="right" vertical="center"/>
    </xf>
    <xf numFmtId="0" fontId="0" fillId="0" borderId="99"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4"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80" fontId="0" fillId="0" borderId="74" xfId="0" applyNumberFormat="1" applyFont="1" applyBorder="1" applyAlignment="1">
      <alignment horizontal="right" vertical="center"/>
    </xf>
    <xf numFmtId="180" fontId="0" fillId="0" borderId="72" xfId="0" applyNumberFormat="1" applyFont="1" applyBorder="1" applyAlignment="1">
      <alignment horizontal="right" vertical="center"/>
    </xf>
    <xf numFmtId="180" fontId="0" fillId="0" borderId="135" xfId="0" applyNumberFormat="1" applyFont="1" applyBorder="1" applyAlignment="1">
      <alignment horizontal="right" vertical="center"/>
    </xf>
    <xf numFmtId="0" fontId="0" fillId="0" borderId="98"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4"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80" fontId="0" fillId="0" borderId="15" xfId="0" applyNumberFormat="1" applyFont="1" applyFill="1" applyBorder="1" applyAlignment="1">
      <alignment vertical="center" wrapText="1"/>
    </xf>
    <xf numFmtId="180" fontId="0" fillId="0" borderId="12" xfId="0" applyNumberFormat="1" applyFont="1" applyFill="1" applyBorder="1" applyAlignment="1">
      <alignment vertical="center" wrapText="1"/>
    </xf>
    <xf numFmtId="180" fontId="0" fillId="0" borderId="16" xfId="0" applyNumberFormat="1" applyFont="1" applyFill="1" applyBorder="1" applyAlignment="1">
      <alignment vertical="center" wrapText="1"/>
    </xf>
    <xf numFmtId="0" fontId="16" fillId="0" borderId="15" xfId="0" applyFont="1" applyBorder="1" applyAlignment="1">
      <alignment vertical="center" wrapText="1"/>
    </xf>
    <xf numFmtId="0" fontId="16" fillId="0" borderId="12" xfId="0" applyFont="1" applyBorder="1" applyAlignment="1">
      <alignment vertical="center" wrapText="1"/>
    </xf>
    <xf numFmtId="0" fontId="16" fillId="0" borderId="16" xfId="0" applyFont="1" applyBorder="1" applyAlignment="1">
      <alignment vertical="center" wrapText="1"/>
    </xf>
    <xf numFmtId="178" fontId="0" fillId="0" borderId="15" xfId="0" applyNumberFormat="1" applyFont="1" applyFill="1" applyBorder="1" applyAlignment="1">
      <alignment vertical="center"/>
    </xf>
    <xf numFmtId="178" fontId="0" fillId="0" borderId="12" xfId="0" applyNumberFormat="1" applyFont="1" applyFill="1" applyBorder="1" applyAlignment="1">
      <alignment vertical="center"/>
    </xf>
    <xf numFmtId="178" fontId="0" fillId="0" borderId="16" xfId="0" applyNumberFormat="1" applyFont="1" applyFill="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180" fontId="0" fillId="0" borderId="15" xfId="0" applyNumberFormat="1" applyFont="1" applyBorder="1" applyAlignment="1">
      <alignment vertical="center" wrapText="1"/>
    </xf>
    <xf numFmtId="180" fontId="0" fillId="0" borderId="12" xfId="0" applyNumberFormat="1" applyFont="1" applyBorder="1" applyAlignment="1">
      <alignment vertical="center" wrapText="1"/>
    </xf>
    <xf numFmtId="180" fontId="0" fillId="0" borderId="16" xfId="0" applyNumberFormat="1" applyFont="1" applyBorder="1" applyAlignment="1">
      <alignment vertical="center" wrapText="1"/>
    </xf>
    <xf numFmtId="0" fontId="0" fillId="0" borderId="49" xfId="0" applyFont="1" applyBorder="1" applyAlignment="1">
      <alignment vertical="center" shrinkToFit="1"/>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182" fontId="0" fillId="0" borderId="49" xfId="0" applyNumberFormat="1" applyFont="1" applyBorder="1" applyAlignment="1">
      <alignment vertical="center" wrapText="1"/>
    </xf>
    <xf numFmtId="182" fontId="0" fillId="0" borderId="49" xfId="0" applyNumberFormat="1" applyFont="1" applyBorder="1" applyAlignment="1">
      <alignment vertical="center"/>
    </xf>
    <xf numFmtId="180" fontId="0" fillId="0" borderId="32" xfId="0" applyNumberFormat="1" applyFont="1" applyBorder="1" applyAlignment="1">
      <alignment horizontal="right" vertical="center"/>
    </xf>
    <xf numFmtId="180" fontId="0" fillId="0" borderId="33" xfId="0" applyNumberFormat="1" applyFont="1" applyBorder="1" applyAlignment="1">
      <alignment horizontal="right" vertical="center"/>
    </xf>
    <xf numFmtId="180" fontId="0" fillId="0" borderId="38" xfId="0" applyNumberFormat="1" applyFont="1" applyBorder="1" applyAlignment="1">
      <alignment horizontal="right" vertical="center"/>
    </xf>
    <xf numFmtId="180" fontId="0" fillId="0" borderId="34" xfId="0" applyNumberFormat="1" applyFont="1" applyBorder="1" applyAlignment="1">
      <alignment horizontal="right" vertical="center"/>
    </xf>
    <xf numFmtId="0" fontId="0" fillId="0" borderId="101"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4" fillId="0" borderId="102"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80" fontId="0" fillId="0" borderId="102" xfId="0" applyNumberFormat="1" applyFont="1" applyBorder="1" applyAlignment="1">
      <alignment horizontal="right" vertical="center"/>
    </xf>
    <xf numFmtId="180" fontId="0" fillId="0" borderId="67" xfId="0" applyNumberFormat="1" applyFont="1" applyBorder="1" applyAlignment="1">
      <alignment horizontal="right" vertical="center"/>
    </xf>
    <xf numFmtId="180" fontId="0" fillId="0" borderId="68" xfId="0" applyNumberFormat="1" applyFont="1" applyBorder="1" applyAlignment="1">
      <alignment horizontal="right" vertical="center"/>
    </xf>
    <xf numFmtId="180" fontId="0" fillId="0" borderId="134"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0" fillId="0" borderId="25" xfId="0" applyFont="1" applyFill="1" applyBorder="1" applyAlignment="1">
      <alignment horizontal="center" vertical="center"/>
    </xf>
    <xf numFmtId="0" fontId="0" fillId="0" borderId="19" xfId="0" applyFont="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4" xfId="0" applyFont="1" applyBorder="1" applyAlignment="1">
      <alignment horizontal="center" vertical="center"/>
    </xf>
    <xf numFmtId="0" fontId="14"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6" xfId="0" applyNumberFormat="1" applyFont="1" applyBorder="1" applyAlignment="1">
      <alignment horizontal="right" vertical="center"/>
    </xf>
    <xf numFmtId="180" fontId="0" fillId="0" borderId="17" xfId="0" applyNumberFormat="1" applyFont="1" applyBorder="1" applyAlignment="1">
      <alignment horizontal="right" vertical="center"/>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8"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0" fillId="0" borderId="77" xfId="0" applyFont="1" applyFill="1" applyBorder="1" applyAlignment="1">
      <alignment vertical="center" textRotation="255" wrapText="1"/>
    </xf>
    <xf numFmtId="0" fontId="0" fillId="0" borderId="78" xfId="0" applyFont="1" applyFill="1" applyBorder="1" applyAlignment="1">
      <alignment vertical="center" textRotation="255" wrapText="1"/>
    </xf>
    <xf numFmtId="0" fontId="0" fillId="0" borderId="125" xfId="0" applyFont="1" applyFill="1" applyBorder="1" applyAlignment="1">
      <alignment vertical="center" textRotation="255" wrapText="1"/>
    </xf>
    <xf numFmtId="0" fontId="0" fillId="0" borderId="126"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7" xfId="0" applyFont="1" applyFill="1" applyBorder="1" applyAlignment="1">
      <alignment horizontal="left" vertical="center"/>
    </xf>
    <xf numFmtId="0" fontId="0" fillId="4" borderId="78" xfId="0" applyFont="1" applyFill="1" applyBorder="1" applyAlignment="1">
      <alignment horizontal="left" vertical="center"/>
    </xf>
    <xf numFmtId="0" fontId="0" fillId="4" borderId="124"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7" xfId="0" applyFont="1" applyFill="1" applyBorder="1" applyAlignment="1">
      <alignment horizontal="left" vertical="center"/>
    </xf>
    <xf numFmtId="0" fontId="0" fillId="0" borderId="128" xfId="0" applyFont="1" applyFill="1" applyBorder="1" applyAlignment="1">
      <alignment horizontal="left" vertical="center"/>
    </xf>
    <xf numFmtId="0" fontId="0" fillId="3" borderId="80" xfId="0" applyFont="1" applyFill="1" applyBorder="1" applyAlignment="1">
      <alignment horizontal="center" vertical="center"/>
    </xf>
    <xf numFmtId="0" fontId="0" fillId="0" borderId="79" xfId="0" applyFont="1" applyBorder="1" applyAlignment="1">
      <alignment horizontal="center" vertical="center"/>
    </xf>
    <xf numFmtId="176" fontId="0" fillId="0" borderId="78" xfId="0"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0" fillId="0" borderId="124" xfId="0" applyFont="1" applyFill="1" applyBorder="1" applyAlignment="1">
      <alignment vertical="center" wrapText="1"/>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100" xfId="0" applyFont="1" applyFill="1" applyBorder="1" applyAlignment="1">
      <alignment horizontal="center" vertical="center" wrapText="1"/>
    </xf>
    <xf numFmtId="0" fontId="0" fillId="0" borderId="77" xfId="0" applyFont="1" applyFill="1" applyBorder="1" applyAlignment="1">
      <alignment vertical="center" textRotation="255" wrapText="1" shrinkToFit="1"/>
    </xf>
    <xf numFmtId="0" fontId="0" fillId="0" borderId="78" xfId="0" applyFont="1" applyFill="1" applyBorder="1" applyAlignment="1">
      <alignment vertical="center" wrapText="1" shrinkToFit="1"/>
    </xf>
    <xf numFmtId="0" fontId="0" fillId="0" borderId="125" xfId="0" applyFont="1" applyFill="1" applyBorder="1" applyAlignment="1">
      <alignment vertical="center" wrapText="1" shrinkToFit="1"/>
    </xf>
    <xf numFmtId="0" fontId="0" fillId="0" borderId="126" xfId="0" applyFont="1" applyFill="1" applyBorder="1" applyAlignment="1">
      <alignment vertical="center" wrapText="1"/>
    </xf>
    <xf numFmtId="0" fontId="23" fillId="0" borderId="10" xfId="0" applyFont="1" applyBorder="1" applyAlignment="1">
      <alignment horizontal="center" vertical="center"/>
    </xf>
    <xf numFmtId="176" fontId="0" fillId="0" borderId="80" xfId="0" applyNumberFormat="1" applyFont="1" applyFill="1" applyBorder="1" applyAlignment="1">
      <alignment horizontal="center" vertical="center"/>
    </xf>
    <xf numFmtId="0" fontId="0" fillId="3" borderId="78" xfId="0" applyFont="1" applyFill="1" applyBorder="1" applyAlignment="1">
      <alignment horizontal="center" vertical="center"/>
    </xf>
    <xf numFmtId="0" fontId="0" fillId="3" borderId="79" xfId="0" applyFont="1" applyFill="1" applyBorder="1" applyAlignment="1">
      <alignment horizontal="center" vertical="center"/>
    </xf>
    <xf numFmtId="176" fontId="0" fillId="0" borderId="78" xfId="0" applyNumberFormat="1" applyFont="1" applyBorder="1" applyAlignment="1">
      <alignment horizontal="center" vertical="center"/>
    </xf>
    <xf numFmtId="176" fontId="0" fillId="0" borderId="124" xfId="0" applyNumberFormat="1" applyFont="1" applyBorder="1" applyAlignment="1">
      <alignment horizontal="center" vertical="center"/>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23"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0" fillId="0" borderId="7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8" xfId="0" applyFont="1" applyBorder="1" applyAlignment="1">
      <alignment horizontal="center" vertical="center" wrapText="1"/>
    </xf>
    <xf numFmtId="0" fontId="13" fillId="2" borderId="18" xfId="0" applyFont="1" applyFill="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67" xfId="0" applyFont="1" applyBorder="1" applyAlignment="1">
      <alignment vertical="center"/>
    </xf>
    <xf numFmtId="0" fontId="0" fillId="0" borderId="102" xfId="0" applyFont="1" applyBorder="1" applyAlignment="1">
      <alignment horizontal="center" vertical="center"/>
    </xf>
    <xf numFmtId="0" fontId="28" fillId="0" borderId="27" xfId="0" applyFont="1" applyFill="1" applyBorder="1" applyAlignment="1">
      <alignment horizontal="left" vertical="center" wrapText="1"/>
    </xf>
    <xf numFmtId="0" fontId="28" fillId="0" borderId="19" xfId="0" applyFont="1" applyBorder="1" applyAlignment="1">
      <alignment horizontal="left" vertical="center" wrapText="1"/>
    </xf>
    <xf numFmtId="0" fontId="28" fillId="0" borderId="64" xfId="0" applyFont="1" applyBorder="1" applyAlignment="1">
      <alignment horizontal="left" vertical="center" wrapText="1"/>
    </xf>
    <xf numFmtId="0" fontId="28" fillId="0" borderId="70" xfId="0" applyFont="1" applyBorder="1" applyAlignment="1">
      <alignment horizontal="left" vertical="center" wrapText="1"/>
    </xf>
    <xf numFmtId="0" fontId="28" fillId="0" borderId="0" xfId="0" applyFont="1" applyBorder="1" applyAlignment="1">
      <alignment horizontal="left" vertical="center" wrapText="1"/>
    </xf>
    <xf numFmtId="0" fontId="28" fillId="0" borderId="65" xfId="0" applyFont="1" applyBorder="1" applyAlignment="1">
      <alignment horizontal="left" vertical="center" wrapText="1"/>
    </xf>
    <xf numFmtId="0" fontId="28" fillId="0" borderId="44" xfId="0" applyFont="1" applyBorder="1" applyAlignment="1">
      <alignment horizontal="left" vertical="center" wrapText="1"/>
    </xf>
    <xf numFmtId="0" fontId="28" fillId="0" borderId="45" xfId="0" applyFont="1" applyBorder="1" applyAlignment="1">
      <alignment horizontal="left" vertical="center" wrapText="1"/>
    </xf>
    <xf numFmtId="0" fontId="28" fillId="0" borderId="100" xfId="0" applyFont="1" applyBorder="1" applyAlignment="1">
      <alignment horizontal="left" vertical="center" wrapText="1"/>
    </xf>
    <xf numFmtId="0" fontId="0" fillId="0" borderId="98" xfId="0" applyFont="1" applyFill="1" applyBorder="1" applyAlignment="1">
      <alignment vertical="center"/>
    </xf>
    <xf numFmtId="0" fontId="0" fillId="0" borderId="33" xfId="0" applyFont="1" applyBorder="1" applyAlignment="1">
      <alignment vertical="center"/>
    </xf>
    <xf numFmtId="0" fontId="0" fillId="0" borderId="32" xfId="0" applyFont="1" applyBorder="1" applyAlignment="1">
      <alignment horizontal="center" vertical="center"/>
    </xf>
    <xf numFmtId="176" fontId="21" fillId="0" borderId="113" xfId="0" quotePrefix="1" applyNumberFormat="1" applyFont="1" applyFill="1" applyBorder="1" applyAlignment="1">
      <alignment horizontal="center" vertical="center"/>
    </xf>
    <xf numFmtId="176" fontId="0" fillId="0" borderId="114" xfId="0" applyNumberFormat="1" applyFont="1" applyFill="1" applyBorder="1" applyAlignment="1">
      <alignment horizontal="center" vertical="center"/>
    </xf>
    <xf numFmtId="0" fontId="21" fillId="0" borderId="111" xfId="0" applyFont="1" applyFill="1" applyBorder="1" applyAlignment="1">
      <alignment vertical="center"/>
    </xf>
    <xf numFmtId="0" fontId="0" fillId="0" borderId="112" xfId="0" applyFont="1" applyBorder="1" applyAlignment="1">
      <alignment vertical="center"/>
    </xf>
    <xf numFmtId="0" fontId="0" fillId="0" borderId="111" xfId="0" applyFont="1" applyBorder="1" applyAlignment="1">
      <alignment vertical="center"/>
    </xf>
    <xf numFmtId="0" fontId="13" fillId="2" borderId="20" xfId="0" applyFont="1" applyFill="1" applyBorder="1" applyAlignment="1">
      <alignment horizontal="center" vertical="center" textRotation="255"/>
    </xf>
    <xf numFmtId="0" fontId="0" fillId="0" borderId="75" xfId="0" applyFont="1" applyBorder="1" applyAlignment="1">
      <alignment horizontal="center" vertical="center" textRotation="255"/>
    </xf>
    <xf numFmtId="0" fontId="0" fillId="0" borderId="118" xfId="0" applyFont="1" applyBorder="1" applyAlignment="1">
      <alignment horizontal="center" vertical="center" textRotation="255"/>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15" xfId="0" applyFont="1" applyFill="1" applyBorder="1" applyAlignment="1">
      <alignment vertical="center" wrapText="1"/>
    </xf>
    <xf numFmtId="0" fontId="0" fillId="0" borderId="116" xfId="0" applyFont="1" applyFill="1" applyBorder="1" applyAlignment="1">
      <alignment vertical="center" wrapText="1"/>
    </xf>
    <xf numFmtId="0" fontId="0" fillId="0" borderId="117" xfId="0" applyFont="1" applyFill="1" applyBorder="1" applyAlignment="1">
      <alignment vertical="center" wrapText="1"/>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vertical="center" wrapText="1"/>
    </xf>
    <xf numFmtId="0" fontId="0" fillId="0" borderId="120" xfId="0" applyFont="1" applyFill="1" applyBorder="1" applyAlignment="1">
      <alignment vertical="center" wrapText="1"/>
    </xf>
    <xf numFmtId="0" fontId="0" fillId="0" borderId="123" xfId="0" applyFont="1" applyFill="1" applyBorder="1" applyAlignment="1">
      <alignment vertical="center" wrapText="1"/>
    </xf>
    <xf numFmtId="176" fontId="21" fillId="0" borderId="98" xfId="0" quotePrefix="1" applyNumberFormat="1" applyFont="1" applyFill="1" applyBorder="1" applyAlignment="1">
      <alignment horizontal="center" vertical="center"/>
    </xf>
    <xf numFmtId="176" fontId="21" fillId="0" borderId="33" xfId="0" applyNumberFormat="1" applyFont="1" applyFill="1" applyBorder="1" applyAlignment="1">
      <alignment horizontal="center" vertical="center"/>
    </xf>
    <xf numFmtId="176" fontId="21" fillId="0" borderId="112" xfId="0" applyNumberFormat="1" applyFont="1" applyFill="1" applyBorder="1" applyAlignment="1">
      <alignment horizontal="center" vertical="center"/>
    </xf>
    <xf numFmtId="0" fontId="21" fillId="0" borderId="33" xfId="0" applyFont="1" applyFill="1" applyBorder="1" applyAlignment="1">
      <alignment vertical="center"/>
    </xf>
    <xf numFmtId="0" fontId="21" fillId="0" borderId="112" xfId="0" applyFont="1" applyFill="1" applyBorder="1" applyAlignment="1">
      <alignment vertical="center"/>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101"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27"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64" xfId="0" applyFont="1" applyBorder="1" applyAlignment="1">
      <alignment horizontal="left" vertical="center" wrapText="1"/>
    </xf>
    <xf numFmtId="0" fontId="0" fillId="0" borderId="70" xfId="0" applyFont="1" applyBorder="1" applyAlignment="1">
      <alignment horizontal="left" vertical="center" wrapText="1"/>
    </xf>
    <xf numFmtId="0" fontId="0" fillId="0" borderId="0" xfId="0" applyFont="1" applyBorder="1" applyAlignment="1">
      <alignment horizontal="left" vertical="center" wrapText="1"/>
    </xf>
    <xf numFmtId="0" fontId="0" fillId="0" borderId="65"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100" xfId="0" applyFont="1" applyBorder="1" applyAlignment="1">
      <alignment horizontal="left" vertical="center" wrapText="1"/>
    </xf>
    <xf numFmtId="0" fontId="21" fillId="3" borderId="103" xfId="0" applyFont="1" applyFill="1" applyBorder="1" applyAlignment="1">
      <alignment horizontal="center" vertical="center" wrapText="1"/>
    </xf>
    <xf numFmtId="0" fontId="0" fillId="3" borderId="104" xfId="0" applyFont="1" applyFill="1" applyBorder="1" applyAlignment="1">
      <alignment horizontal="center" vertical="center" wrapText="1"/>
    </xf>
    <xf numFmtId="0" fontId="21" fillId="3" borderId="105" xfId="0" applyFont="1" applyFill="1" applyBorder="1" applyAlignment="1">
      <alignment horizontal="center" vertical="center" wrapText="1"/>
    </xf>
    <xf numFmtId="0" fontId="0" fillId="0" borderId="106" xfId="0" applyFont="1" applyBorder="1" applyAlignment="1">
      <alignment horizontal="center" vertical="center" wrapText="1"/>
    </xf>
    <xf numFmtId="0" fontId="0" fillId="0" borderId="107" xfId="0" applyFont="1" applyBorder="1" applyAlignment="1">
      <alignment horizontal="center" vertical="center" wrapText="1"/>
    </xf>
    <xf numFmtId="0" fontId="0" fillId="3" borderId="108" xfId="0" applyFont="1" applyFill="1" applyBorder="1" applyAlignment="1">
      <alignment horizontal="center" vertical="center" wrapText="1"/>
    </xf>
    <xf numFmtId="0" fontId="0" fillId="0" borderId="0" xfId="0" applyFont="1" applyBorder="1" applyAlignment="1">
      <alignment vertical="center"/>
    </xf>
    <xf numFmtId="176" fontId="21" fillId="0" borderId="109" xfId="0" quotePrefix="1" applyNumberFormat="1" applyFont="1" applyFill="1" applyBorder="1" applyAlignment="1">
      <alignment horizontal="center" vertical="center"/>
    </xf>
    <xf numFmtId="176" fontId="0" fillId="0" borderId="110" xfId="0" applyNumberFormat="1" applyFont="1" applyFill="1"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91"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Fill="1" applyBorder="1" applyAlignment="1">
      <alignment vertical="center" wrapText="1"/>
    </xf>
    <xf numFmtId="0" fontId="0" fillId="0" borderId="33" xfId="0" applyFont="1" applyBorder="1" applyAlignment="1">
      <alignment vertical="center" wrapText="1"/>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181" fontId="0" fillId="0" borderId="74" xfId="0" applyNumberFormat="1" applyFont="1" applyFill="1" applyBorder="1" applyAlignment="1">
      <alignment horizontal="center" vertical="top"/>
    </xf>
    <xf numFmtId="181" fontId="0" fillId="0" borderId="72" xfId="0" applyNumberFormat="1" applyFont="1" applyFill="1" applyBorder="1" applyAlignment="1">
      <alignment horizontal="center" vertical="top"/>
    </xf>
    <xf numFmtId="181" fontId="0" fillId="0" borderId="73" xfId="0" applyNumberFormat="1" applyFont="1" applyFill="1" applyBorder="1" applyAlignment="1">
      <alignment horizontal="center" vertical="top"/>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180" fontId="0" fillId="0" borderId="80" xfId="0" applyNumberFormat="1" applyFont="1" applyFill="1" applyBorder="1" applyAlignment="1">
      <alignment horizontal="center" vertical="center"/>
    </xf>
    <xf numFmtId="180" fontId="0" fillId="0" borderId="78" xfId="0" applyNumberFormat="1" applyFont="1" applyFill="1" applyBorder="1" applyAlignment="1">
      <alignment horizontal="center" vertical="center"/>
    </xf>
    <xf numFmtId="180" fontId="0" fillId="0" borderId="79" xfId="0" applyNumberFormat="1" applyFont="1" applyFill="1" applyBorder="1" applyAlignment="1">
      <alignment horizontal="center" vertical="center"/>
    </xf>
    <xf numFmtId="0" fontId="0" fillId="0" borderId="101"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4" xfId="0" applyFont="1" applyBorder="1" applyAlignment="1">
      <alignment horizontal="center" vertical="center"/>
    </xf>
    <xf numFmtId="0" fontId="0" fillId="0" borderId="34" xfId="0" applyFont="1" applyBorder="1" applyAlignment="1">
      <alignment vertical="center"/>
    </xf>
    <xf numFmtId="0" fontId="0" fillId="0" borderId="99" xfId="0" applyFont="1" applyFill="1" applyBorder="1" applyAlignment="1">
      <alignment vertical="center"/>
    </xf>
    <xf numFmtId="0" fontId="0" fillId="0" borderId="72" xfId="0" applyFont="1" applyBorder="1" applyAlignment="1">
      <alignment vertical="center"/>
    </xf>
    <xf numFmtId="0" fontId="0" fillId="0" borderId="99"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69" xfId="0" applyFont="1" applyFill="1" applyBorder="1" applyAlignment="1">
      <alignment horizontal="lef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81" fontId="0" fillId="0" borderId="35" xfId="0" applyNumberFormat="1" applyFont="1" applyFill="1" applyBorder="1" applyAlignment="1">
      <alignment horizontal="center" vertical="top"/>
    </xf>
    <xf numFmtId="180" fontId="0" fillId="0" borderId="35" xfId="0" applyNumberFormat="1"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64" xfId="0" applyFont="1" applyFill="1" applyBorder="1" applyAlignment="1">
      <alignment horizontal="center" vertical="center" textRotation="255" wrapText="1"/>
    </xf>
    <xf numFmtId="0" fontId="19" fillId="2" borderId="23"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19" fillId="2" borderId="75"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6" xfId="0" applyFont="1" applyFill="1" applyBorder="1" applyAlignment="1">
      <alignment horizontal="center" vertical="center"/>
    </xf>
    <xf numFmtId="0" fontId="14"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64" xfId="0" applyFont="1" applyFill="1" applyBorder="1" applyAlignment="1">
      <alignment horizontal="center" vertical="center"/>
    </xf>
    <xf numFmtId="0" fontId="17" fillId="0" borderId="66" xfId="0" applyFont="1" applyFill="1" applyBorder="1" applyAlignment="1">
      <alignment horizontal="left" vertical="center" shrinkToFit="1"/>
    </xf>
    <xf numFmtId="0" fontId="17" fillId="0" borderId="67" xfId="0" applyFont="1" applyFill="1" applyBorder="1" applyAlignment="1">
      <alignment horizontal="left" vertical="center" shrinkToFit="1"/>
    </xf>
    <xf numFmtId="0" fontId="17" fillId="0" borderId="68" xfId="0" applyFont="1" applyFill="1" applyBorder="1" applyAlignment="1">
      <alignment horizontal="left" vertical="center" shrinkToFit="1"/>
    </xf>
    <xf numFmtId="180" fontId="0" fillId="0" borderId="28" xfId="0" applyNumberFormat="1" applyFont="1" applyFill="1" applyBorder="1" applyAlignment="1">
      <alignment horizontal="center" vertical="center"/>
    </xf>
    <xf numFmtId="0" fontId="17" fillId="0" borderId="69"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0" fillId="0" borderId="27"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7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76" xfId="0" applyFont="1" applyFill="1" applyBorder="1" applyAlignment="1">
      <alignment horizontal="left" vertical="top" wrapText="1"/>
    </xf>
    <xf numFmtId="177" fontId="0" fillId="0" borderId="15"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17" xfId="0" applyNumberFormat="1"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177" fontId="0" fillId="0" borderId="16" xfId="0" applyNumberFormat="1" applyFont="1" applyFill="1" applyBorder="1" applyAlignment="1">
      <alignment horizontal="center" vertical="center"/>
    </xf>
    <xf numFmtId="0" fontId="0" fillId="0" borderId="49" xfId="0" applyNumberFormat="1" applyFont="1" applyBorder="1" applyAlignment="1">
      <alignment horizontal="center" vertical="center"/>
    </xf>
    <xf numFmtId="0" fontId="0" fillId="0" borderId="58" xfId="0" applyNumberFormat="1" applyFont="1" applyBorder="1" applyAlignment="1">
      <alignment horizontal="center" vertical="center"/>
    </xf>
    <xf numFmtId="0" fontId="13" fillId="2" borderId="18"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0" fillId="0" borderId="45" xfId="0" applyFont="1" applyBorder="1" applyAlignment="1">
      <alignment horizontal="center" vertical="center"/>
    </xf>
    <xf numFmtId="0" fontId="0" fillId="0" borderId="52" xfId="0" applyFont="1" applyBorder="1" applyAlignment="1">
      <alignment horizontal="center" vertical="center"/>
    </xf>
    <xf numFmtId="0" fontId="0" fillId="2" borderId="16" xfId="0" applyFont="1" applyFill="1" applyBorder="1" applyAlignment="1">
      <alignment horizontal="center" vertical="center"/>
    </xf>
    <xf numFmtId="0" fontId="16"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29" fillId="0" borderId="25" xfId="0" applyFont="1" applyBorder="1" applyAlignment="1">
      <alignment horizontal="left" vertical="center" wrapText="1"/>
    </xf>
    <xf numFmtId="0" fontId="28" fillId="0" borderId="26" xfId="0" applyFont="1" applyBorder="1" applyAlignment="1">
      <alignment horizontal="left" vertical="center" wrapText="1"/>
    </xf>
    <xf numFmtId="0" fontId="28" fillId="0" borderId="42" xfId="0" applyFont="1" applyBorder="1" applyAlignment="1">
      <alignment horizontal="left" vertical="center" wrapText="1"/>
    </xf>
    <xf numFmtId="0" fontId="28" fillId="0" borderId="43" xfId="0" applyFont="1" applyBorder="1" applyAlignment="1">
      <alignment horizontal="left" vertical="center" wrapText="1"/>
    </xf>
    <xf numFmtId="0" fontId="16" fillId="2" borderId="27"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59" xfId="0" applyFont="1" applyBorder="1" applyAlignment="1">
      <alignment horizontal="center" vertical="center"/>
    </xf>
    <xf numFmtId="0" fontId="0" fillId="0" borderId="59" xfId="0" applyFont="1" applyFill="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16" fillId="2" borderId="15"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0" borderId="55" xfId="0" applyFont="1" applyBorder="1" applyAlignment="1">
      <alignment horizontal="center" vertical="center"/>
    </xf>
    <xf numFmtId="0" fontId="0" fillId="0" borderId="15" xfId="0" applyFont="1" applyBorder="1" applyAlignment="1">
      <alignment horizontal="center" vertical="center" shrinkToFit="1"/>
    </xf>
    <xf numFmtId="179" fontId="0" fillId="0" borderId="49" xfId="0" applyNumberFormat="1" applyFont="1" applyFill="1" applyBorder="1" applyAlignment="1">
      <alignment horizontal="center" vertical="center"/>
    </xf>
    <xf numFmtId="179" fontId="0" fillId="0" borderId="59" xfId="0" applyNumberFormat="1" applyFont="1" applyFill="1" applyBorder="1" applyAlignment="1">
      <alignment horizontal="center" vertical="center"/>
    </xf>
    <xf numFmtId="179" fontId="0" fillId="0" borderId="62" xfId="0" applyNumberFormat="1" applyFont="1" applyBorder="1" applyAlignment="1">
      <alignment horizontal="center" vertical="center"/>
    </xf>
    <xf numFmtId="179" fontId="0" fillId="0" borderId="63" xfId="0" applyNumberFormat="1" applyFont="1" applyBorder="1" applyAlignment="1">
      <alignment horizontal="center" vertical="center"/>
    </xf>
    <xf numFmtId="0" fontId="0" fillId="2" borderId="58" xfId="0" applyFont="1" applyFill="1" applyBorder="1" applyAlignment="1">
      <alignment horizontal="center" vertical="center"/>
    </xf>
    <xf numFmtId="0" fontId="16" fillId="0" borderId="25" xfId="0" applyFont="1" applyFill="1" applyBorder="1" applyAlignment="1">
      <alignment horizontal="left" vertical="top" wrapText="1"/>
    </xf>
    <xf numFmtId="0" fontId="16" fillId="0" borderId="19" xfId="0" applyFont="1" applyFill="1" applyBorder="1" applyAlignment="1">
      <alignment horizontal="left" vertical="top" wrapText="1"/>
    </xf>
    <xf numFmtId="0" fontId="16" fillId="0" borderId="26" xfId="0" applyFont="1" applyFill="1" applyBorder="1" applyAlignment="1">
      <alignment horizontal="left" vertical="top" wrapText="1"/>
    </xf>
    <xf numFmtId="0" fontId="16" fillId="0" borderId="30"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31" xfId="0" applyFont="1" applyFill="1" applyBorder="1" applyAlignment="1">
      <alignment horizontal="left" vertical="top" wrapText="1"/>
    </xf>
    <xf numFmtId="0" fontId="16" fillId="0" borderId="42" xfId="0" applyFont="1" applyFill="1" applyBorder="1" applyAlignment="1">
      <alignment horizontal="left" vertical="top" wrapText="1"/>
    </xf>
    <xf numFmtId="0" fontId="16" fillId="0" borderId="45" xfId="0" applyFont="1" applyFill="1" applyBorder="1" applyAlignment="1">
      <alignment horizontal="left" vertical="top" wrapText="1"/>
    </xf>
    <xf numFmtId="0" fontId="16" fillId="0" borderId="43" xfId="0" applyFont="1" applyFill="1" applyBorder="1" applyAlignment="1">
      <alignment horizontal="left" vertical="top" wrapTex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22" xfId="0" applyFont="1" applyBorder="1" applyAlignment="1">
      <alignment horizontal="center" vertical="center"/>
    </xf>
    <xf numFmtId="0" fontId="0" fillId="0" borderId="50" xfId="0" applyFont="1" applyBorder="1" applyAlignment="1">
      <alignment horizontal="center" vertical="center"/>
    </xf>
    <xf numFmtId="38" fontId="0" fillId="0" borderId="35" xfId="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0" fontId="12" fillId="2" borderId="32" xfId="2" applyFont="1" applyFill="1" applyBorder="1" applyAlignment="1" applyProtection="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0" fontId="13" fillId="2" borderId="53"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1" xfId="0" applyFont="1" applyFill="1" applyBorder="1" applyAlignment="1">
      <alignment horizontal="center" vertical="center"/>
    </xf>
    <xf numFmtId="0" fontId="12" fillId="2" borderId="48" xfId="2" applyFont="1" applyFill="1" applyBorder="1" applyAlignment="1" applyProtection="1">
      <alignment horizontal="center" vertical="center" wrapText="1"/>
    </xf>
    <xf numFmtId="0" fontId="12" fillId="2" borderId="49" xfId="2" applyFont="1" applyFill="1" applyBorder="1" applyAlignment="1" applyProtection="1">
      <alignment horizontal="center" vertical="center" wrapText="1"/>
    </xf>
    <xf numFmtId="178" fontId="0" fillId="0" borderId="49" xfId="0" applyNumberFormat="1" applyFont="1" applyFill="1" applyBorder="1" applyAlignment="1">
      <alignment horizontal="center" vertical="center"/>
    </xf>
    <xf numFmtId="177" fontId="0" fillId="0" borderId="22"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38" fontId="0" fillId="0" borderId="49" xfId="1" applyFont="1" applyFill="1" applyBorder="1" applyAlignment="1">
      <alignment horizontal="center" vertical="center"/>
    </xf>
    <xf numFmtId="177" fontId="0" fillId="0" borderId="49" xfId="0" applyNumberFormat="1" applyFont="1" applyFill="1" applyBorder="1" applyAlignment="1">
      <alignment horizontal="center" vertical="center"/>
    </xf>
    <xf numFmtId="179" fontId="0" fillId="0" borderId="58" xfId="0" applyNumberFormat="1" applyFont="1" applyFill="1" applyBorder="1" applyAlignment="1">
      <alignment horizontal="center" vertical="center"/>
    </xf>
    <xf numFmtId="0" fontId="14" fillId="0" borderId="14" xfId="3" applyFont="1" applyFill="1" applyBorder="1" applyAlignment="1" applyProtection="1">
      <alignment vertical="center" wrapText="1"/>
    </xf>
    <xf numFmtId="0" fontId="14" fillId="0" borderId="12" xfId="0" applyFont="1" applyBorder="1" applyAlignment="1">
      <alignment vertical="center" wrapText="1"/>
    </xf>
    <xf numFmtId="0" fontId="14" fillId="0" borderId="16" xfId="0" applyFont="1" applyBorder="1" applyAlignment="1">
      <alignment vertical="center" wrapTex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177" fontId="0" fillId="0" borderId="38" xfId="0" applyNumberFormat="1" applyFont="1" applyFill="1" applyBorder="1" applyAlignment="1">
      <alignment horizontal="center" vertical="center"/>
    </xf>
    <xf numFmtId="0" fontId="0" fillId="2" borderId="17" xfId="0" applyFont="1" applyFill="1" applyBorder="1" applyAlignment="1">
      <alignment horizontal="center" vertical="center"/>
    </xf>
    <xf numFmtId="0" fontId="12" fillId="2" borderId="25" xfId="2" applyFont="1" applyFill="1" applyBorder="1" applyAlignment="1" applyProtection="1">
      <alignment horizontal="center" vertical="center" wrapText="1"/>
    </xf>
    <xf numFmtId="0" fontId="0" fillId="2" borderId="26"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12" fillId="2" borderId="27"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6" xfId="2" applyFont="1" applyFill="1" applyBorder="1" applyAlignment="1" applyProtection="1">
      <alignment horizontal="center" vertical="center" wrapText="1"/>
    </xf>
    <xf numFmtId="38" fontId="0" fillId="0" borderId="28" xfId="1" applyFont="1" applyFill="1" applyBorder="1" applyAlignment="1">
      <alignment horizontal="center" vertical="center"/>
    </xf>
    <xf numFmtId="177" fontId="0" fillId="0" borderId="28"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0" fontId="12" fillId="2" borderId="45" xfId="2" applyFont="1" applyFill="1" applyBorder="1" applyAlignment="1" applyProtection="1">
      <alignment horizontal="center" vertical="center" wrapText="1"/>
    </xf>
    <xf numFmtId="0" fontId="12" fillId="2" borderId="43" xfId="2" applyFont="1" applyFill="1" applyBorder="1" applyAlignment="1" applyProtection="1">
      <alignment horizontal="center" vertical="center" wrapText="1"/>
    </xf>
    <xf numFmtId="38" fontId="0" fillId="0" borderId="46" xfId="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0"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2" borderId="8" xfId="3"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horizontal="left" vertical="center" wrapText="1"/>
    </xf>
    <xf numFmtId="0" fontId="0" fillId="0" borderId="12" xfId="3" applyFont="1" applyFill="1" applyBorder="1" applyAlignment="1" applyProtection="1">
      <alignment horizontal="left" vertical="center" wrapText="1"/>
    </xf>
    <xf numFmtId="0" fontId="0" fillId="0" borderId="17" xfId="3" applyFont="1" applyFill="1" applyBorder="1" applyAlignment="1" applyProtection="1">
      <alignment horizontal="lef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0" xfId="2" applyFont="1" applyFill="1" applyBorder="1" applyAlignment="1" applyProtection="1">
      <alignment horizontal="center" vertical="center" wrapText="1"/>
    </xf>
    <xf numFmtId="0" fontId="8" fillId="2" borderId="51" xfId="2" applyFont="1" applyFill="1" applyBorder="1" applyAlignment="1" applyProtection="1">
      <alignment horizontal="center" vertical="center" wrapText="1"/>
    </xf>
    <xf numFmtId="0" fontId="8" fillId="2" borderId="45"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0"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4" fillId="0" borderId="14" xfId="2" applyFont="1" applyFill="1" applyBorder="1" applyAlignment="1" applyProtection="1">
      <alignment horizontal="left" vertical="center" wrapText="1" shrinkToFit="1"/>
    </xf>
    <xf numFmtId="0" fontId="14" fillId="0" borderId="12" xfId="2" applyFont="1" applyFill="1" applyBorder="1" applyAlignment="1" applyProtection="1">
      <alignment horizontal="left" vertical="center" wrapText="1" shrinkToFit="1"/>
    </xf>
    <xf numFmtId="0" fontId="14" fillId="0" borderId="12" xfId="0" applyFont="1" applyBorder="1" applyAlignment="1">
      <alignment horizontal="left" vertical="center" wrapText="1"/>
    </xf>
    <xf numFmtId="0" fontId="14" fillId="0" borderId="16" xfId="0" applyFont="1" applyBorder="1" applyAlignment="1">
      <alignment horizontal="left" vertical="center" wrapText="1"/>
    </xf>
    <xf numFmtId="0" fontId="8" fillId="2" borderId="15" xfId="3" applyNumberFormat="1" applyFont="1" applyFill="1" applyBorder="1" applyAlignment="1" applyProtection="1">
      <alignment horizontal="center" vertical="center" wrapText="1"/>
    </xf>
    <xf numFmtId="0" fontId="0" fillId="0" borderId="15" xfId="3"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0" fillId="0" borderId="14" xfId="2" applyFont="1" applyFill="1" applyBorder="1" applyAlignment="1" applyProtection="1">
      <alignment horizontal="center" vertical="center"/>
    </xf>
    <xf numFmtId="0" fontId="0" fillId="0" borderId="12" xfId="2" applyFont="1" applyFill="1" applyBorder="1" applyAlignment="1" applyProtection="1">
      <alignment horizontal="center" vertical="center"/>
    </xf>
    <xf numFmtId="0" fontId="8" fillId="2" borderId="15" xfId="3" applyFont="1" applyFill="1" applyBorder="1" applyAlignment="1" applyProtection="1">
      <alignment horizontal="center" vertical="center" shrinkToFit="1"/>
    </xf>
    <xf numFmtId="0" fontId="0" fillId="0" borderId="15" xfId="4" applyFont="1" applyFill="1" applyBorder="1" applyAlignment="1" applyProtection="1">
      <alignment horizontal="center" vertical="center" shrinkToFit="1"/>
    </xf>
    <xf numFmtId="0" fontId="0" fillId="0" borderId="12" xfId="4" applyFont="1" applyFill="1" applyBorder="1" applyAlignment="1" applyProtection="1">
      <alignment horizontal="center" vertical="center" shrinkToFit="1"/>
    </xf>
    <xf numFmtId="0" fontId="0"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cellXfs>
  <cellStyles count="9">
    <cellStyle name="パーセント 2" xfId="5"/>
    <cellStyle name="桁区切り" xfId="1" builtinId="6"/>
    <cellStyle name="桁区切り 2" xfId="6"/>
    <cellStyle name="標準" xfId="0" builtinId="0"/>
    <cellStyle name="標準 2" xfId="7"/>
    <cellStyle name="標準 3" xfId="8"/>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159094</xdr:colOff>
      <xdr:row>73</xdr:row>
      <xdr:rowOff>10583</xdr:rowOff>
    </xdr:from>
    <xdr:to>
      <xdr:col>51</xdr:col>
      <xdr:colOff>54099</xdr:colOff>
      <xdr:row>101</xdr:row>
      <xdr:rowOff>3154</xdr:rowOff>
    </xdr:to>
    <xdr:pic>
      <xdr:nvPicPr>
        <xdr:cNvPr id="1158" name="Picture 134"/>
        <xdr:cNvPicPr>
          <a:picLocks noChangeAspect="1" noChangeArrowheads="1"/>
        </xdr:cNvPicPr>
      </xdr:nvPicPr>
      <xdr:blipFill>
        <a:blip xmlns:r="http://schemas.openxmlformats.org/officeDocument/2006/relationships" r:embed="rId1" cstate="print"/>
        <a:srcRect/>
        <a:stretch>
          <a:fillRect/>
        </a:stretch>
      </xdr:blipFill>
      <xdr:spPr bwMode="auto">
        <a:xfrm>
          <a:off x="963427" y="31421916"/>
          <a:ext cx="9282422" cy="1365248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CD894"/>
  <sheetViews>
    <sheetView tabSelected="1" view="pageLayout" zoomScale="90" zoomScaleNormal="85" zoomScaleSheetLayoutView="85" zoomScalePageLayoutView="90" workbookViewId="0">
      <selection activeCell="Y2" sqref="Y2"/>
    </sheetView>
  </sheetViews>
  <sheetFormatPr defaultRowHeight="13.5"/>
  <cols>
    <col min="1" max="33" width="2.625" style="18" customWidth="1"/>
    <col min="34" max="34" width="2.25" style="18" customWidth="1"/>
    <col min="35" max="50" width="2.625" style="18" customWidth="1"/>
    <col min="51" max="57" width="2.25" style="18" customWidth="1"/>
    <col min="58" max="16384" width="9" style="18"/>
  </cols>
  <sheetData>
    <row r="1" spans="1:50" ht="23.25" customHeight="1">
      <c r="AP1" s="483"/>
      <c r="AQ1" s="483"/>
      <c r="AR1" s="483"/>
      <c r="AS1" s="483"/>
      <c r="AT1" s="483"/>
      <c r="AU1" s="483"/>
      <c r="AV1" s="483"/>
      <c r="AW1" s="1"/>
    </row>
    <row r="2" spans="1:50" ht="21.75" customHeight="1" thickBot="1">
      <c r="AJ2" s="484" t="s">
        <v>0</v>
      </c>
      <c r="AK2" s="484"/>
      <c r="AL2" s="484"/>
      <c r="AM2" s="484"/>
      <c r="AN2" s="484"/>
      <c r="AO2" s="484"/>
      <c r="AP2" s="484"/>
      <c r="AQ2" s="485">
        <v>254</v>
      </c>
      <c r="AR2" s="485"/>
      <c r="AS2" s="485"/>
      <c r="AT2" s="485"/>
      <c r="AU2" s="485"/>
      <c r="AV2" s="485"/>
      <c r="AW2" s="485"/>
      <c r="AX2" s="485"/>
    </row>
    <row r="3" spans="1:50" ht="21" customHeight="1" thickBot="1">
      <c r="A3" s="486" t="s">
        <v>1</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8" t="s">
        <v>2</v>
      </c>
      <c r="AP3" s="487"/>
      <c r="AQ3" s="487"/>
      <c r="AR3" s="487"/>
      <c r="AS3" s="487"/>
      <c r="AT3" s="487"/>
      <c r="AU3" s="487"/>
      <c r="AV3" s="487"/>
      <c r="AW3" s="487"/>
      <c r="AX3" s="489"/>
    </row>
    <row r="4" spans="1:50" ht="25.15" customHeight="1">
      <c r="A4" s="490" t="s">
        <v>3</v>
      </c>
      <c r="B4" s="491"/>
      <c r="C4" s="491"/>
      <c r="D4" s="491"/>
      <c r="E4" s="491"/>
      <c r="F4" s="491"/>
      <c r="G4" s="492" t="s">
        <v>4</v>
      </c>
      <c r="H4" s="493"/>
      <c r="I4" s="493"/>
      <c r="J4" s="493"/>
      <c r="K4" s="493"/>
      <c r="L4" s="493"/>
      <c r="M4" s="493"/>
      <c r="N4" s="493"/>
      <c r="O4" s="493"/>
      <c r="P4" s="493"/>
      <c r="Q4" s="493"/>
      <c r="R4" s="493"/>
      <c r="S4" s="493"/>
      <c r="T4" s="493"/>
      <c r="U4" s="493"/>
      <c r="V4" s="493"/>
      <c r="W4" s="493"/>
      <c r="X4" s="493"/>
      <c r="Y4" s="494" t="s">
        <v>5</v>
      </c>
      <c r="Z4" s="495"/>
      <c r="AA4" s="495"/>
      <c r="AB4" s="495"/>
      <c r="AC4" s="495"/>
      <c r="AD4" s="496"/>
      <c r="AE4" s="495" t="s">
        <v>6</v>
      </c>
      <c r="AF4" s="495"/>
      <c r="AG4" s="495"/>
      <c r="AH4" s="495"/>
      <c r="AI4" s="495"/>
      <c r="AJ4" s="495"/>
      <c r="AK4" s="495"/>
      <c r="AL4" s="495"/>
      <c r="AM4" s="495"/>
      <c r="AN4" s="495"/>
      <c r="AO4" s="495"/>
      <c r="AP4" s="496"/>
      <c r="AQ4" s="497" t="s">
        <v>7</v>
      </c>
      <c r="AR4" s="498"/>
      <c r="AS4" s="498"/>
      <c r="AT4" s="498"/>
      <c r="AU4" s="498"/>
      <c r="AV4" s="498"/>
      <c r="AW4" s="498"/>
      <c r="AX4" s="499"/>
    </row>
    <row r="5" spans="1:50" ht="30" customHeight="1">
      <c r="A5" s="527" t="s">
        <v>8</v>
      </c>
      <c r="B5" s="528"/>
      <c r="C5" s="528"/>
      <c r="D5" s="528"/>
      <c r="E5" s="528"/>
      <c r="F5" s="529"/>
      <c r="G5" s="530" t="s">
        <v>9</v>
      </c>
      <c r="H5" s="531"/>
      <c r="I5" s="531"/>
      <c r="J5" s="531"/>
      <c r="K5" s="531"/>
      <c r="L5" s="531"/>
      <c r="M5" s="531"/>
      <c r="N5" s="531"/>
      <c r="O5" s="531"/>
      <c r="P5" s="531"/>
      <c r="Q5" s="531"/>
      <c r="R5" s="531"/>
      <c r="S5" s="531"/>
      <c r="T5" s="531"/>
      <c r="U5" s="531"/>
      <c r="V5" s="132"/>
      <c r="W5" s="132"/>
      <c r="X5" s="132"/>
      <c r="Y5" s="532" t="s">
        <v>10</v>
      </c>
      <c r="Z5" s="352"/>
      <c r="AA5" s="352"/>
      <c r="AB5" s="352"/>
      <c r="AC5" s="352"/>
      <c r="AD5" s="353"/>
      <c r="AE5" s="352" t="s">
        <v>11</v>
      </c>
      <c r="AF5" s="352"/>
      <c r="AG5" s="352"/>
      <c r="AH5" s="352"/>
      <c r="AI5" s="352"/>
      <c r="AJ5" s="352"/>
      <c r="AK5" s="352"/>
      <c r="AL5" s="352"/>
      <c r="AM5" s="352"/>
      <c r="AN5" s="352"/>
      <c r="AO5" s="352"/>
      <c r="AP5" s="353"/>
      <c r="AQ5" s="533" t="s">
        <v>220</v>
      </c>
      <c r="AR5" s="534"/>
      <c r="AS5" s="534"/>
      <c r="AT5" s="534"/>
      <c r="AU5" s="534"/>
      <c r="AV5" s="534"/>
      <c r="AW5" s="534"/>
      <c r="AX5" s="535"/>
    </row>
    <row r="6" spans="1:50" ht="30" customHeight="1">
      <c r="A6" s="536" t="s">
        <v>12</v>
      </c>
      <c r="B6" s="537"/>
      <c r="C6" s="537"/>
      <c r="D6" s="537"/>
      <c r="E6" s="537"/>
      <c r="F6" s="537"/>
      <c r="G6" s="451" t="s">
        <v>13</v>
      </c>
      <c r="H6" s="452"/>
      <c r="I6" s="452"/>
      <c r="J6" s="452"/>
      <c r="K6" s="452"/>
      <c r="L6" s="452"/>
      <c r="M6" s="452"/>
      <c r="N6" s="452"/>
      <c r="O6" s="452"/>
      <c r="P6" s="452"/>
      <c r="Q6" s="452"/>
      <c r="R6" s="452"/>
      <c r="S6" s="452"/>
      <c r="T6" s="452"/>
      <c r="U6" s="452"/>
      <c r="V6" s="452"/>
      <c r="W6" s="452"/>
      <c r="X6" s="453"/>
      <c r="Y6" s="454" t="s">
        <v>14</v>
      </c>
      <c r="Z6" s="455"/>
      <c r="AA6" s="455"/>
      <c r="AB6" s="455"/>
      <c r="AC6" s="455"/>
      <c r="AD6" s="456"/>
      <c r="AE6" s="457" t="s">
        <v>15</v>
      </c>
      <c r="AF6" s="458"/>
      <c r="AG6" s="458"/>
      <c r="AH6" s="458"/>
      <c r="AI6" s="458"/>
      <c r="AJ6" s="458"/>
      <c r="AK6" s="458"/>
      <c r="AL6" s="458"/>
      <c r="AM6" s="458"/>
      <c r="AN6" s="458"/>
      <c r="AO6" s="458"/>
      <c r="AP6" s="458"/>
      <c r="AQ6" s="459"/>
      <c r="AR6" s="459"/>
      <c r="AS6" s="459"/>
      <c r="AT6" s="459"/>
      <c r="AU6" s="459"/>
      <c r="AV6" s="459"/>
      <c r="AW6" s="459"/>
      <c r="AX6" s="460"/>
    </row>
    <row r="7" spans="1:50" ht="39.950000000000003" customHeight="1">
      <c r="A7" s="517" t="s">
        <v>16</v>
      </c>
      <c r="B7" s="518"/>
      <c r="C7" s="518"/>
      <c r="D7" s="518"/>
      <c r="E7" s="518"/>
      <c r="F7" s="518"/>
      <c r="G7" s="519" t="s">
        <v>17</v>
      </c>
      <c r="H7" s="520"/>
      <c r="I7" s="520"/>
      <c r="J7" s="520"/>
      <c r="K7" s="520"/>
      <c r="L7" s="520"/>
      <c r="M7" s="520"/>
      <c r="N7" s="520"/>
      <c r="O7" s="520"/>
      <c r="P7" s="520"/>
      <c r="Q7" s="520"/>
      <c r="R7" s="520"/>
      <c r="S7" s="520"/>
      <c r="T7" s="520"/>
      <c r="U7" s="520"/>
      <c r="V7" s="521"/>
      <c r="W7" s="521"/>
      <c r="X7" s="522"/>
      <c r="Y7" s="523" t="s">
        <v>18</v>
      </c>
      <c r="Z7" s="132"/>
      <c r="AA7" s="132"/>
      <c r="AB7" s="132"/>
      <c r="AC7" s="132"/>
      <c r="AD7" s="133"/>
      <c r="AE7" s="524" t="s">
        <v>19</v>
      </c>
      <c r="AF7" s="525"/>
      <c r="AG7" s="525"/>
      <c r="AH7" s="525"/>
      <c r="AI7" s="525"/>
      <c r="AJ7" s="525"/>
      <c r="AK7" s="525"/>
      <c r="AL7" s="525"/>
      <c r="AM7" s="525"/>
      <c r="AN7" s="525"/>
      <c r="AO7" s="525"/>
      <c r="AP7" s="525"/>
      <c r="AQ7" s="525"/>
      <c r="AR7" s="525"/>
      <c r="AS7" s="525"/>
      <c r="AT7" s="525"/>
      <c r="AU7" s="525"/>
      <c r="AV7" s="525"/>
      <c r="AW7" s="525"/>
      <c r="AX7" s="526"/>
    </row>
    <row r="8" spans="1:50" ht="103.7" customHeight="1">
      <c r="A8" s="500" t="s">
        <v>20</v>
      </c>
      <c r="B8" s="501"/>
      <c r="C8" s="501"/>
      <c r="D8" s="501"/>
      <c r="E8" s="501"/>
      <c r="F8" s="501"/>
      <c r="G8" s="506" t="s">
        <v>21</v>
      </c>
      <c r="H8" s="507"/>
      <c r="I8" s="507"/>
      <c r="J8" s="507"/>
      <c r="K8" s="507"/>
      <c r="L8" s="507"/>
      <c r="M8" s="507"/>
      <c r="N8" s="507"/>
      <c r="O8" s="507"/>
      <c r="P8" s="507"/>
      <c r="Q8" s="507"/>
      <c r="R8" s="507"/>
      <c r="S8" s="507"/>
      <c r="T8" s="507"/>
      <c r="U8" s="507"/>
      <c r="V8" s="507"/>
      <c r="W8" s="507"/>
      <c r="X8" s="507"/>
      <c r="Y8" s="507"/>
      <c r="Z8" s="507"/>
      <c r="AA8" s="507"/>
      <c r="AB8" s="507"/>
      <c r="AC8" s="507"/>
      <c r="AD8" s="507"/>
      <c r="AE8" s="507"/>
      <c r="AF8" s="507"/>
      <c r="AG8" s="507"/>
      <c r="AH8" s="507"/>
      <c r="AI8" s="507"/>
      <c r="AJ8" s="507"/>
      <c r="AK8" s="507"/>
      <c r="AL8" s="507"/>
      <c r="AM8" s="507"/>
      <c r="AN8" s="507"/>
      <c r="AO8" s="507"/>
      <c r="AP8" s="507"/>
      <c r="AQ8" s="507"/>
      <c r="AR8" s="507"/>
      <c r="AS8" s="507"/>
      <c r="AT8" s="507"/>
      <c r="AU8" s="507"/>
      <c r="AV8" s="507"/>
      <c r="AW8" s="507"/>
      <c r="AX8" s="508"/>
    </row>
    <row r="9" spans="1:50" ht="137.25" customHeight="1">
      <c r="A9" s="500" t="s">
        <v>224</v>
      </c>
      <c r="B9" s="501"/>
      <c r="C9" s="501"/>
      <c r="D9" s="501"/>
      <c r="E9" s="501"/>
      <c r="F9" s="501"/>
      <c r="G9" s="502" t="s">
        <v>22</v>
      </c>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c r="AS9" s="503"/>
      <c r="AT9" s="503"/>
      <c r="AU9" s="503"/>
      <c r="AV9" s="503"/>
      <c r="AW9" s="503"/>
      <c r="AX9" s="504"/>
    </row>
    <row r="10" spans="1:50" ht="29.25" customHeight="1">
      <c r="A10" s="500" t="s">
        <v>23</v>
      </c>
      <c r="B10" s="501"/>
      <c r="C10" s="501"/>
      <c r="D10" s="501"/>
      <c r="E10" s="501"/>
      <c r="F10" s="505"/>
      <c r="G10" s="506" t="s">
        <v>24</v>
      </c>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8"/>
    </row>
    <row r="11" spans="1:50" ht="21" customHeight="1">
      <c r="A11" s="509" t="s">
        <v>225</v>
      </c>
      <c r="B11" s="510"/>
      <c r="C11" s="510"/>
      <c r="D11" s="510"/>
      <c r="E11" s="510"/>
      <c r="F11" s="511"/>
      <c r="G11" s="515"/>
      <c r="H11" s="516"/>
      <c r="I11" s="516"/>
      <c r="J11" s="516"/>
      <c r="K11" s="516"/>
      <c r="L11" s="516"/>
      <c r="M11" s="516"/>
      <c r="N11" s="516"/>
      <c r="O11" s="516"/>
      <c r="P11" s="62" t="s">
        <v>226</v>
      </c>
      <c r="Q11" s="63"/>
      <c r="R11" s="63"/>
      <c r="S11" s="63"/>
      <c r="T11" s="63"/>
      <c r="U11" s="63"/>
      <c r="V11" s="376"/>
      <c r="W11" s="62" t="s">
        <v>26</v>
      </c>
      <c r="X11" s="63"/>
      <c r="Y11" s="63"/>
      <c r="Z11" s="63"/>
      <c r="AA11" s="63"/>
      <c r="AB11" s="63"/>
      <c r="AC11" s="376"/>
      <c r="AD11" s="62" t="s">
        <v>27</v>
      </c>
      <c r="AE11" s="63"/>
      <c r="AF11" s="63"/>
      <c r="AG11" s="63"/>
      <c r="AH11" s="63"/>
      <c r="AI11" s="63"/>
      <c r="AJ11" s="376"/>
      <c r="AK11" s="62" t="s">
        <v>28</v>
      </c>
      <c r="AL11" s="63"/>
      <c r="AM11" s="63"/>
      <c r="AN11" s="63"/>
      <c r="AO11" s="63"/>
      <c r="AP11" s="63"/>
      <c r="AQ11" s="376"/>
      <c r="AR11" s="62" t="s">
        <v>29</v>
      </c>
      <c r="AS11" s="63"/>
      <c r="AT11" s="63"/>
      <c r="AU11" s="63"/>
      <c r="AV11" s="63"/>
      <c r="AW11" s="63"/>
      <c r="AX11" s="462"/>
    </row>
    <row r="12" spans="1:50" ht="21" customHeight="1">
      <c r="A12" s="200"/>
      <c r="B12" s="201"/>
      <c r="C12" s="201"/>
      <c r="D12" s="201"/>
      <c r="E12" s="201"/>
      <c r="F12" s="202"/>
      <c r="G12" s="463" t="s">
        <v>30</v>
      </c>
      <c r="H12" s="464"/>
      <c r="I12" s="469" t="s">
        <v>31</v>
      </c>
      <c r="J12" s="470"/>
      <c r="K12" s="470"/>
      <c r="L12" s="470"/>
      <c r="M12" s="470"/>
      <c r="N12" s="470"/>
      <c r="O12" s="471"/>
      <c r="P12" s="472">
        <v>5030</v>
      </c>
      <c r="Q12" s="472"/>
      <c r="R12" s="472"/>
      <c r="S12" s="472"/>
      <c r="T12" s="472"/>
      <c r="U12" s="472"/>
      <c r="V12" s="472"/>
      <c r="W12" s="472">
        <v>3282</v>
      </c>
      <c r="X12" s="472"/>
      <c r="Y12" s="472"/>
      <c r="Z12" s="472"/>
      <c r="AA12" s="472"/>
      <c r="AB12" s="472"/>
      <c r="AC12" s="472"/>
      <c r="AD12" s="472">
        <v>3455</v>
      </c>
      <c r="AE12" s="472"/>
      <c r="AF12" s="472"/>
      <c r="AG12" s="472"/>
      <c r="AH12" s="472"/>
      <c r="AI12" s="472"/>
      <c r="AJ12" s="472"/>
      <c r="AK12" s="473">
        <v>3980</v>
      </c>
      <c r="AL12" s="473"/>
      <c r="AM12" s="473"/>
      <c r="AN12" s="473"/>
      <c r="AO12" s="473"/>
      <c r="AP12" s="473"/>
      <c r="AQ12" s="473"/>
      <c r="AR12" s="473">
        <v>3467.6669999999999</v>
      </c>
      <c r="AS12" s="473"/>
      <c r="AT12" s="473"/>
      <c r="AU12" s="473"/>
      <c r="AV12" s="473"/>
      <c r="AW12" s="473"/>
      <c r="AX12" s="474"/>
    </row>
    <row r="13" spans="1:50" ht="21" customHeight="1">
      <c r="A13" s="200"/>
      <c r="B13" s="201"/>
      <c r="C13" s="201"/>
      <c r="D13" s="201"/>
      <c r="E13" s="201"/>
      <c r="F13" s="202"/>
      <c r="G13" s="465"/>
      <c r="H13" s="466"/>
      <c r="I13" s="427" t="s">
        <v>32</v>
      </c>
      <c r="J13" s="475"/>
      <c r="K13" s="475"/>
      <c r="L13" s="475"/>
      <c r="M13" s="475"/>
      <c r="N13" s="475"/>
      <c r="O13" s="476"/>
      <c r="P13" s="423" t="s">
        <v>33</v>
      </c>
      <c r="Q13" s="423"/>
      <c r="R13" s="423"/>
      <c r="S13" s="423"/>
      <c r="T13" s="423"/>
      <c r="U13" s="423"/>
      <c r="V13" s="423"/>
      <c r="W13" s="423" t="s">
        <v>33</v>
      </c>
      <c r="X13" s="423"/>
      <c r="Y13" s="423"/>
      <c r="Z13" s="423"/>
      <c r="AA13" s="423"/>
      <c r="AB13" s="423"/>
      <c r="AC13" s="423"/>
      <c r="AD13" s="423" t="s">
        <v>33</v>
      </c>
      <c r="AE13" s="423"/>
      <c r="AF13" s="423"/>
      <c r="AG13" s="423"/>
      <c r="AH13" s="423"/>
      <c r="AI13" s="423"/>
      <c r="AJ13" s="423"/>
      <c r="AK13" s="424"/>
      <c r="AL13" s="424"/>
      <c r="AM13" s="424"/>
      <c r="AN13" s="424"/>
      <c r="AO13" s="424"/>
      <c r="AP13" s="424"/>
      <c r="AQ13" s="424"/>
      <c r="AR13" s="425"/>
      <c r="AS13" s="425"/>
      <c r="AT13" s="425"/>
      <c r="AU13" s="425"/>
      <c r="AV13" s="425"/>
      <c r="AW13" s="425"/>
      <c r="AX13" s="426"/>
    </row>
    <row r="14" spans="1:50" ht="21" customHeight="1">
      <c r="A14" s="200"/>
      <c r="B14" s="201"/>
      <c r="C14" s="201"/>
      <c r="D14" s="201"/>
      <c r="E14" s="201"/>
      <c r="F14" s="202"/>
      <c r="G14" s="465"/>
      <c r="H14" s="466"/>
      <c r="I14" s="427" t="s">
        <v>34</v>
      </c>
      <c r="J14" s="428"/>
      <c r="K14" s="428"/>
      <c r="L14" s="428"/>
      <c r="M14" s="428"/>
      <c r="N14" s="428"/>
      <c r="O14" s="429"/>
      <c r="P14" s="430">
        <v>345</v>
      </c>
      <c r="Q14" s="431"/>
      <c r="R14" s="431"/>
      <c r="S14" s="431"/>
      <c r="T14" s="431"/>
      <c r="U14" s="431"/>
      <c r="V14" s="432"/>
      <c r="W14" s="430">
        <v>556</v>
      </c>
      <c r="X14" s="431"/>
      <c r="Y14" s="431"/>
      <c r="Z14" s="431"/>
      <c r="AA14" s="431"/>
      <c r="AB14" s="431"/>
      <c r="AC14" s="432"/>
      <c r="AD14" s="430">
        <v>1123</v>
      </c>
      <c r="AE14" s="431"/>
      <c r="AF14" s="431"/>
      <c r="AG14" s="431"/>
      <c r="AH14" s="431"/>
      <c r="AI14" s="431"/>
      <c r="AJ14" s="432"/>
      <c r="AK14" s="430">
        <v>839</v>
      </c>
      <c r="AL14" s="431"/>
      <c r="AM14" s="431"/>
      <c r="AN14" s="431"/>
      <c r="AO14" s="431"/>
      <c r="AP14" s="431"/>
      <c r="AQ14" s="432"/>
      <c r="AR14" s="430"/>
      <c r="AS14" s="431"/>
      <c r="AT14" s="431"/>
      <c r="AU14" s="431"/>
      <c r="AV14" s="431"/>
      <c r="AW14" s="431"/>
      <c r="AX14" s="461"/>
    </row>
    <row r="15" spans="1:50" ht="21" customHeight="1">
      <c r="A15" s="200"/>
      <c r="B15" s="201"/>
      <c r="C15" s="201"/>
      <c r="D15" s="201"/>
      <c r="E15" s="201"/>
      <c r="F15" s="202"/>
      <c r="G15" s="465"/>
      <c r="H15" s="466"/>
      <c r="I15" s="427" t="s">
        <v>35</v>
      </c>
      <c r="J15" s="428"/>
      <c r="K15" s="428"/>
      <c r="L15" s="428"/>
      <c r="M15" s="428"/>
      <c r="N15" s="428"/>
      <c r="O15" s="429"/>
      <c r="P15" s="430">
        <v>-556</v>
      </c>
      <c r="Q15" s="431"/>
      <c r="R15" s="431"/>
      <c r="S15" s="431"/>
      <c r="T15" s="431"/>
      <c r="U15" s="431"/>
      <c r="V15" s="432"/>
      <c r="W15" s="430">
        <v>-1123</v>
      </c>
      <c r="X15" s="431"/>
      <c r="Y15" s="431"/>
      <c r="Z15" s="431"/>
      <c r="AA15" s="431"/>
      <c r="AB15" s="431"/>
      <c r="AC15" s="432"/>
      <c r="AD15" s="430">
        <v>-839</v>
      </c>
      <c r="AE15" s="431"/>
      <c r="AF15" s="431"/>
      <c r="AG15" s="431"/>
      <c r="AH15" s="431"/>
      <c r="AI15" s="431"/>
      <c r="AJ15" s="432"/>
      <c r="AK15" s="430"/>
      <c r="AL15" s="431"/>
      <c r="AM15" s="431"/>
      <c r="AN15" s="431"/>
      <c r="AO15" s="431"/>
      <c r="AP15" s="431"/>
      <c r="AQ15" s="432"/>
      <c r="AR15" s="433"/>
      <c r="AS15" s="434"/>
      <c r="AT15" s="434"/>
      <c r="AU15" s="434"/>
      <c r="AV15" s="434"/>
      <c r="AW15" s="434"/>
      <c r="AX15" s="435"/>
    </row>
    <row r="16" spans="1:50" ht="24.75" customHeight="1">
      <c r="A16" s="200"/>
      <c r="B16" s="201"/>
      <c r="C16" s="201"/>
      <c r="D16" s="201"/>
      <c r="E16" s="201"/>
      <c r="F16" s="202"/>
      <c r="G16" s="465"/>
      <c r="H16" s="466"/>
      <c r="I16" s="427" t="s">
        <v>36</v>
      </c>
      <c r="J16" s="475"/>
      <c r="K16" s="475"/>
      <c r="L16" s="475"/>
      <c r="M16" s="475"/>
      <c r="N16" s="475"/>
      <c r="O16" s="476"/>
      <c r="P16" s="423" t="s">
        <v>33</v>
      </c>
      <c r="Q16" s="423"/>
      <c r="R16" s="423"/>
      <c r="S16" s="423"/>
      <c r="T16" s="423"/>
      <c r="U16" s="423"/>
      <c r="V16" s="423"/>
      <c r="W16" s="423" t="s">
        <v>33</v>
      </c>
      <c r="X16" s="423"/>
      <c r="Y16" s="423"/>
      <c r="Z16" s="423"/>
      <c r="AA16" s="423"/>
      <c r="AB16" s="423"/>
      <c r="AC16" s="423"/>
      <c r="AD16" s="423" t="s">
        <v>33</v>
      </c>
      <c r="AE16" s="423"/>
      <c r="AF16" s="423"/>
      <c r="AG16" s="423"/>
      <c r="AH16" s="423"/>
      <c r="AI16" s="423"/>
      <c r="AJ16" s="423"/>
      <c r="AK16" s="424"/>
      <c r="AL16" s="424"/>
      <c r="AM16" s="424"/>
      <c r="AN16" s="424"/>
      <c r="AO16" s="424"/>
      <c r="AP16" s="424"/>
      <c r="AQ16" s="424"/>
      <c r="AR16" s="425"/>
      <c r="AS16" s="425"/>
      <c r="AT16" s="425"/>
      <c r="AU16" s="425"/>
      <c r="AV16" s="425"/>
      <c r="AW16" s="425"/>
      <c r="AX16" s="426"/>
    </row>
    <row r="17" spans="1:55" ht="24.75" customHeight="1">
      <c r="A17" s="200"/>
      <c r="B17" s="201"/>
      <c r="C17" s="201"/>
      <c r="D17" s="201"/>
      <c r="E17" s="201"/>
      <c r="F17" s="202"/>
      <c r="G17" s="467"/>
      <c r="H17" s="468"/>
      <c r="I17" s="477" t="s">
        <v>37</v>
      </c>
      <c r="J17" s="478"/>
      <c r="K17" s="478"/>
      <c r="L17" s="478"/>
      <c r="M17" s="478"/>
      <c r="N17" s="478"/>
      <c r="O17" s="479"/>
      <c r="P17" s="480">
        <f>SUM(P12:V16)</f>
        <v>4819</v>
      </c>
      <c r="Q17" s="480"/>
      <c r="R17" s="480"/>
      <c r="S17" s="480"/>
      <c r="T17" s="480"/>
      <c r="U17" s="480"/>
      <c r="V17" s="480"/>
      <c r="W17" s="480">
        <f>SUM(W12:AC16)</f>
        <v>2715</v>
      </c>
      <c r="X17" s="480"/>
      <c r="Y17" s="480"/>
      <c r="Z17" s="480"/>
      <c r="AA17" s="480"/>
      <c r="AB17" s="480"/>
      <c r="AC17" s="480"/>
      <c r="AD17" s="480">
        <f>SUM(AD12:AJ16)-1</f>
        <v>3738</v>
      </c>
      <c r="AE17" s="480"/>
      <c r="AF17" s="480"/>
      <c r="AG17" s="480"/>
      <c r="AH17" s="480"/>
      <c r="AI17" s="480"/>
      <c r="AJ17" s="480"/>
      <c r="AK17" s="481">
        <f>SUM(AK12:AQ16)+1</f>
        <v>4820</v>
      </c>
      <c r="AL17" s="481"/>
      <c r="AM17" s="481"/>
      <c r="AN17" s="481"/>
      <c r="AO17" s="481"/>
      <c r="AP17" s="481"/>
      <c r="AQ17" s="481"/>
      <c r="AR17" s="481">
        <f>AR12</f>
        <v>3467.6669999999999</v>
      </c>
      <c r="AS17" s="481"/>
      <c r="AT17" s="481"/>
      <c r="AU17" s="481"/>
      <c r="AV17" s="481"/>
      <c r="AW17" s="481"/>
      <c r="AX17" s="482"/>
    </row>
    <row r="18" spans="1:55" ht="24.75" customHeight="1">
      <c r="A18" s="200"/>
      <c r="B18" s="201"/>
      <c r="C18" s="201"/>
      <c r="D18" s="201"/>
      <c r="E18" s="201"/>
      <c r="F18" s="202"/>
      <c r="G18" s="443" t="s">
        <v>38</v>
      </c>
      <c r="H18" s="444"/>
      <c r="I18" s="444"/>
      <c r="J18" s="444"/>
      <c r="K18" s="444"/>
      <c r="L18" s="444"/>
      <c r="M18" s="444"/>
      <c r="N18" s="444"/>
      <c r="O18" s="444"/>
      <c r="P18" s="448">
        <v>3221.239</v>
      </c>
      <c r="Q18" s="448"/>
      <c r="R18" s="448"/>
      <c r="S18" s="448"/>
      <c r="T18" s="448"/>
      <c r="U18" s="448"/>
      <c r="V18" s="448"/>
      <c r="W18" s="448">
        <v>2021.829</v>
      </c>
      <c r="X18" s="448"/>
      <c r="Y18" s="448"/>
      <c r="Z18" s="448"/>
      <c r="AA18" s="448"/>
      <c r="AB18" s="448"/>
      <c r="AC18" s="448"/>
      <c r="AD18" s="449">
        <v>2923.038</v>
      </c>
      <c r="AE18" s="449"/>
      <c r="AF18" s="449"/>
      <c r="AG18" s="449"/>
      <c r="AH18" s="449"/>
      <c r="AI18" s="449"/>
      <c r="AJ18" s="449"/>
      <c r="AK18" s="446"/>
      <c r="AL18" s="446"/>
      <c r="AM18" s="446"/>
      <c r="AN18" s="446"/>
      <c r="AO18" s="446"/>
      <c r="AP18" s="446"/>
      <c r="AQ18" s="446"/>
      <c r="AR18" s="446"/>
      <c r="AS18" s="446"/>
      <c r="AT18" s="446"/>
      <c r="AU18" s="446"/>
      <c r="AV18" s="446"/>
      <c r="AW18" s="446"/>
      <c r="AX18" s="447"/>
    </row>
    <row r="19" spans="1:55" ht="24.75" customHeight="1">
      <c r="A19" s="512"/>
      <c r="B19" s="513"/>
      <c r="C19" s="513"/>
      <c r="D19" s="513"/>
      <c r="E19" s="513"/>
      <c r="F19" s="514"/>
      <c r="G19" s="443" t="s">
        <v>39</v>
      </c>
      <c r="H19" s="444"/>
      <c r="I19" s="444"/>
      <c r="J19" s="444"/>
      <c r="K19" s="444"/>
      <c r="L19" s="444"/>
      <c r="M19" s="444"/>
      <c r="N19" s="444"/>
      <c r="O19" s="444"/>
      <c r="P19" s="445">
        <f>ROUND(P18/P17,3)</f>
        <v>0.66800000000000004</v>
      </c>
      <c r="Q19" s="445"/>
      <c r="R19" s="445"/>
      <c r="S19" s="445"/>
      <c r="T19" s="445"/>
      <c r="U19" s="445"/>
      <c r="V19" s="445"/>
      <c r="W19" s="445">
        <f>ROUND(W18/W17,3)</f>
        <v>0.745</v>
      </c>
      <c r="X19" s="445"/>
      <c r="Y19" s="445"/>
      <c r="Z19" s="445"/>
      <c r="AA19" s="445"/>
      <c r="AB19" s="445"/>
      <c r="AC19" s="445"/>
      <c r="AD19" s="445">
        <f>ROUND(AD18/AD17,3)</f>
        <v>0.78200000000000003</v>
      </c>
      <c r="AE19" s="445"/>
      <c r="AF19" s="445"/>
      <c r="AG19" s="445"/>
      <c r="AH19" s="445"/>
      <c r="AI19" s="445"/>
      <c r="AJ19" s="445"/>
      <c r="AK19" s="446"/>
      <c r="AL19" s="446"/>
      <c r="AM19" s="446"/>
      <c r="AN19" s="446"/>
      <c r="AO19" s="446"/>
      <c r="AP19" s="446"/>
      <c r="AQ19" s="446"/>
      <c r="AR19" s="446"/>
      <c r="AS19" s="446"/>
      <c r="AT19" s="446"/>
      <c r="AU19" s="446"/>
      <c r="AV19" s="446"/>
      <c r="AW19" s="446"/>
      <c r="AX19" s="447"/>
    </row>
    <row r="20" spans="1:55" ht="31.7" customHeight="1">
      <c r="A20" s="436" t="s">
        <v>40</v>
      </c>
      <c r="B20" s="437"/>
      <c r="C20" s="437"/>
      <c r="D20" s="437"/>
      <c r="E20" s="437"/>
      <c r="F20" s="438"/>
      <c r="G20" s="401" t="s">
        <v>41</v>
      </c>
      <c r="H20" s="63"/>
      <c r="I20" s="63"/>
      <c r="J20" s="63"/>
      <c r="K20" s="63"/>
      <c r="L20" s="63"/>
      <c r="M20" s="63"/>
      <c r="N20" s="63"/>
      <c r="O20" s="63"/>
      <c r="P20" s="63"/>
      <c r="Q20" s="63"/>
      <c r="R20" s="63"/>
      <c r="S20" s="63"/>
      <c r="T20" s="63"/>
      <c r="U20" s="63"/>
      <c r="V20" s="63"/>
      <c r="W20" s="63"/>
      <c r="X20" s="376"/>
      <c r="Y20" s="402"/>
      <c r="Z20" s="140"/>
      <c r="AA20" s="141"/>
      <c r="AB20" s="62" t="s">
        <v>42</v>
      </c>
      <c r="AC20" s="63"/>
      <c r="AD20" s="376"/>
      <c r="AE20" s="48" t="s">
        <v>25</v>
      </c>
      <c r="AF20" s="48"/>
      <c r="AG20" s="48"/>
      <c r="AH20" s="48"/>
      <c r="AI20" s="48"/>
      <c r="AJ20" s="48" t="s">
        <v>26</v>
      </c>
      <c r="AK20" s="48"/>
      <c r="AL20" s="48"/>
      <c r="AM20" s="48"/>
      <c r="AN20" s="48"/>
      <c r="AO20" s="48" t="s">
        <v>27</v>
      </c>
      <c r="AP20" s="48"/>
      <c r="AQ20" s="48"/>
      <c r="AR20" s="48"/>
      <c r="AS20" s="48"/>
      <c r="AT20" s="61" t="s">
        <v>43</v>
      </c>
      <c r="AU20" s="48"/>
      <c r="AV20" s="48"/>
      <c r="AW20" s="48"/>
      <c r="AX20" s="408"/>
    </row>
    <row r="21" spans="1:55" ht="32.25" customHeight="1">
      <c r="A21" s="439"/>
      <c r="B21" s="437"/>
      <c r="C21" s="437"/>
      <c r="D21" s="437"/>
      <c r="E21" s="437"/>
      <c r="F21" s="438"/>
      <c r="G21" s="409" t="s">
        <v>44</v>
      </c>
      <c r="H21" s="410"/>
      <c r="I21" s="410"/>
      <c r="J21" s="410"/>
      <c r="K21" s="410"/>
      <c r="L21" s="410"/>
      <c r="M21" s="410"/>
      <c r="N21" s="410"/>
      <c r="O21" s="410"/>
      <c r="P21" s="410"/>
      <c r="Q21" s="410"/>
      <c r="R21" s="410"/>
      <c r="S21" s="410"/>
      <c r="T21" s="410"/>
      <c r="U21" s="410"/>
      <c r="V21" s="410"/>
      <c r="W21" s="410"/>
      <c r="X21" s="411"/>
      <c r="Y21" s="351" t="s">
        <v>45</v>
      </c>
      <c r="Z21" s="418"/>
      <c r="AA21" s="419"/>
      <c r="AB21" s="391" t="s">
        <v>46</v>
      </c>
      <c r="AC21" s="391"/>
      <c r="AD21" s="391"/>
      <c r="AE21" s="420">
        <v>94.9</v>
      </c>
      <c r="AF21" s="420"/>
      <c r="AG21" s="420"/>
      <c r="AH21" s="420"/>
      <c r="AI21" s="420"/>
      <c r="AJ21" s="420">
        <v>94.1</v>
      </c>
      <c r="AK21" s="420"/>
      <c r="AL21" s="420"/>
      <c r="AM21" s="420"/>
      <c r="AN21" s="420"/>
      <c r="AO21" s="420">
        <v>95.1</v>
      </c>
      <c r="AP21" s="420"/>
      <c r="AQ21" s="420"/>
      <c r="AR21" s="420"/>
      <c r="AS21" s="420"/>
      <c r="AT21" s="421"/>
      <c r="AU21" s="421"/>
      <c r="AV21" s="421"/>
      <c r="AW21" s="421"/>
      <c r="AX21" s="422"/>
    </row>
    <row r="22" spans="1:55" ht="32.25" customHeight="1">
      <c r="A22" s="440"/>
      <c r="B22" s="441"/>
      <c r="C22" s="441"/>
      <c r="D22" s="441"/>
      <c r="E22" s="441"/>
      <c r="F22" s="442"/>
      <c r="G22" s="412"/>
      <c r="H22" s="413"/>
      <c r="I22" s="413"/>
      <c r="J22" s="413"/>
      <c r="K22" s="413"/>
      <c r="L22" s="413"/>
      <c r="M22" s="413"/>
      <c r="N22" s="413"/>
      <c r="O22" s="413"/>
      <c r="P22" s="413"/>
      <c r="Q22" s="413"/>
      <c r="R22" s="413"/>
      <c r="S22" s="413"/>
      <c r="T22" s="413"/>
      <c r="U22" s="413"/>
      <c r="V22" s="413"/>
      <c r="W22" s="413"/>
      <c r="X22" s="414"/>
      <c r="Y22" s="62" t="s">
        <v>47</v>
      </c>
      <c r="Z22" s="63"/>
      <c r="AA22" s="376"/>
      <c r="AB22" s="391" t="s">
        <v>46</v>
      </c>
      <c r="AC22" s="391"/>
      <c r="AD22" s="391"/>
      <c r="AE22" s="404" t="s">
        <v>33</v>
      </c>
      <c r="AF22" s="404"/>
      <c r="AG22" s="404"/>
      <c r="AH22" s="404"/>
      <c r="AI22" s="404"/>
      <c r="AJ22" s="404" t="s">
        <v>33</v>
      </c>
      <c r="AK22" s="404"/>
      <c r="AL22" s="404"/>
      <c r="AM22" s="404"/>
      <c r="AN22" s="404"/>
      <c r="AO22" s="404" t="s">
        <v>33</v>
      </c>
      <c r="AP22" s="404"/>
      <c r="AQ22" s="404"/>
      <c r="AR22" s="404"/>
      <c r="AS22" s="404"/>
      <c r="AT22" s="404">
        <v>95.3</v>
      </c>
      <c r="AU22" s="404"/>
      <c r="AV22" s="404"/>
      <c r="AW22" s="404"/>
      <c r="AX22" s="450"/>
    </row>
    <row r="23" spans="1:55" ht="32.25" customHeight="1">
      <c r="A23" s="440"/>
      <c r="B23" s="441"/>
      <c r="C23" s="441"/>
      <c r="D23" s="441"/>
      <c r="E23" s="441"/>
      <c r="F23" s="442"/>
      <c r="G23" s="415"/>
      <c r="H23" s="416"/>
      <c r="I23" s="416"/>
      <c r="J23" s="416"/>
      <c r="K23" s="416"/>
      <c r="L23" s="416"/>
      <c r="M23" s="416"/>
      <c r="N23" s="416"/>
      <c r="O23" s="416"/>
      <c r="P23" s="416"/>
      <c r="Q23" s="416"/>
      <c r="R23" s="416"/>
      <c r="S23" s="416"/>
      <c r="T23" s="416"/>
      <c r="U23" s="416"/>
      <c r="V23" s="416"/>
      <c r="W23" s="416"/>
      <c r="X23" s="417"/>
      <c r="Y23" s="62" t="s">
        <v>48</v>
      </c>
      <c r="Z23" s="63"/>
      <c r="AA23" s="376"/>
      <c r="AB23" s="391" t="s">
        <v>46</v>
      </c>
      <c r="AC23" s="391"/>
      <c r="AD23" s="391"/>
      <c r="AE23" s="404" t="s">
        <v>33</v>
      </c>
      <c r="AF23" s="404"/>
      <c r="AG23" s="404"/>
      <c r="AH23" s="404"/>
      <c r="AI23" s="404"/>
      <c r="AJ23" s="404" t="s">
        <v>33</v>
      </c>
      <c r="AK23" s="404"/>
      <c r="AL23" s="404"/>
      <c r="AM23" s="404"/>
      <c r="AN23" s="404"/>
      <c r="AO23" s="405">
        <f>ROUND(AO21/AT22*100,1)</f>
        <v>99.8</v>
      </c>
      <c r="AP23" s="405"/>
      <c r="AQ23" s="405"/>
      <c r="AR23" s="405"/>
      <c r="AS23" s="405"/>
      <c r="AT23" s="406"/>
      <c r="AU23" s="406"/>
      <c r="AV23" s="406"/>
      <c r="AW23" s="406"/>
      <c r="AX23" s="407"/>
    </row>
    <row r="24" spans="1:55" ht="31.7" customHeight="1">
      <c r="A24" s="368" t="s">
        <v>49</v>
      </c>
      <c r="B24" s="396"/>
      <c r="C24" s="396"/>
      <c r="D24" s="396"/>
      <c r="E24" s="396"/>
      <c r="F24" s="397"/>
      <c r="G24" s="401" t="s">
        <v>50</v>
      </c>
      <c r="H24" s="63"/>
      <c r="I24" s="63"/>
      <c r="J24" s="63"/>
      <c r="K24" s="63"/>
      <c r="L24" s="63"/>
      <c r="M24" s="63"/>
      <c r="N24" s="63"/>
      <c r="O24" s="63"/>
      <c r="P24" s="63"/>
      <c r="Q24" s="63"/>
      <c r="R24" s="63"/>
      <c r="S24" s="63"/>
      <c r="T24" s="63"/>
      <c r="U24" s="63"/>
      <c r="V24" s="63"/>
      <c r="W24" s="63"/>
      <c r="X24" s="376"/>
      <c r="Y24" s="402"/>
      <c r="Z24" s="140"/>
      <c r="AA24" s="141"/>
      <c r="AB24" s="62" t="s">
        <v>42</v>
      </c>
      <c r="AC24" s="63"/>
      <c r="AD24" s="376"/>
      <c r="AE24" s="48" t="s">
        <v>25</v>
      </c>
      <c r="AF24" s="48"/>
      <c r="AG24" s="48"/>
      <c r="AH24" s="48"/>
      <c r="AI24" s="48"/>
      <c r="AJ24" s="48" t="s">
        <v>26</v>
      </c>
      <c r="AK24" s="48"/>
      <c r="AL24" s="48"/>
      <c r="AM24" s="48"/>
      <c r="AN24" s="48"/>
      <c r="AO24" s="48" t="s">
        <v>27</v>
      </c>
      <c r="AP24" s="48"/>
      <c r="AQ24" s="48"/>
      <c r="AR24" s="48"/>
      <c r="AS24" s="48"/>
      <c r="AT24" s="380" t="s">
        <v>51</v>
      </c>
      <c r="AU24" s="381"/>
      <c r="AV24" s="381"/>
      <c r="AW24" s="381"/>
      <c r="AX24" s="382"/>
    </row>
    <row r="25" spans="1:55" ht="39.950000000000003" customHeight="1">
      <c r="A25" s="149"/>
      <c r="B25" s="150"/>
      <c r="C25" s="150"/>
      <c r="D25" s="150"/>
      <c r="E25" s="150"/>
      <c r="F25" s="151"/>
      <c r="G25" s="383" t="s">
        <v>267</v>
      </c>
      <c r="H25" s="214"/>
      <c r="I25" s="214"/>
      <c r="J25" s="214"/>
      <c r="K25" s="214"/>
      <c r="L25" s="214"/>
      <c r="M25" s="214"/>
      <c r="N25" s="214"/>
      <c r="O25" s="214"/>
      <c r="P25" s="214"/>
      <c r="Q25" s="214"/>
      <c r="R25" s="214"/>
      <c r="S25" s="214"/>
      <c r="T25" s="214"/>
      <c r="U25" s="214"/>
      <c r="V25" s="214"/>
      <c r="W25" s="214"/>
      <c r="X25" s="384"/>
      <c r="Y25" s="387" t="s">
        <v>52</v>
      </c>
      <c r="Z25" s="388"/>
      <c r="AA25" s="389"/>
      <c r="AB25" s="390" t="s">
        <v>53</v>
      </c>
      <c r="AC25" s="388"/>
      <c r="AD25" s="389"/>
      <c r="AE25" s="391">
        <v>16</v>
      </c>
      <c r="AF25" s="391"/>
      <c r="AG25" s="391"/>
      <c r="AH25" s="391"/>
      <c r="AI25" s="391"/>
      <c r="AJ25" s="391">
        <v>12</v>
      </c>
      <c r="AK25" s="391"/>
      <c r="AL25" s="391"/>
      <c r="AM25" s="391"/>
      <c r="AN25" s="391"/>
      <c r="AO25" s="392">
        <v>2</v>
      </c>
      <c r="AP25" s="392"/>
      <c r="AQ25" s="392"/>
      <c r="AR25" s="392"/>
      <c r="AS25" s="392"/>
      <c r="AT25" s="393" t="s">
        <v>54</v>
      </c>
      <c r="AU25" s="132"/>
      <c r="AV25" s="132"/>
      <c r="AW25" s="132"/>
      <c r="AX25" s="394"/>
      <c r="AY25" s="19"/>
      <c r="AZ25" s="20"/>
      <c r="BA25" s="20"/>
      <c r="BB25" s="20"/>
      <c r="BC25" s="20"/>
    </row>
    <row r="26" spans="1:55" ht="32.25" customHeight="1">
      <c r="A26" s="398"/>
      <c r="B26" s="399"/>
      <c r="C26" s="399"/>
      <c r="D26" s="399"/>
      <c r="E26" s="399"/>
      <c r="F26" s="400"/>
      <c r="G26" s="385"/>
      <c r="H26" s="220"/>
      <c r="I26" s="220"/>
      <c r="J26" s="220"/>
      <c r="K26" s="220"/>
      <c r="L26" s="220"/>
      <c r="M26" s="220"/>
      <c r="N26" s="220"/>
      <c r="O26" s="220"/>
      <c r="P26" s="220"/>
      <c r="Q26" s="220"/>
      <c r="R26" s="220"/>
      <c r="S26" s="220"/>
      <c r="T26" s="220"/>
      <c r="U26" s="220"/>
      <c r="V26" s="220"/>
      <c r="W26" s="220"/>
      <c r="X26" s="386"/>
      <c r="Y26" s="395" t="s">
        <v>55</v>
      </c>
      <c r="Z26" s="352"/>
      <c r="AA26" s="353"/>
      <c r="AB26" s="403" t="s">
        <v>53</v>
      </c>
      <c r="AC26" s="352"/>
      <c r="AD26" s="353"/>
      <c r="AE26" s="366">
        <v>46</v>
      </c>
      <c r="AF26" s="366"/>
      <c r="AG26" s="366"/>
      <c r="AH26" s="366"/>
      <c r="AI26" s="366"/>
      <c r="AJ26" s="366">
        <v>20</v>
      </c>
      <c r="AK26" s="366"/>
      <c r="AL26" s="366"/>
      <c r="AM26" s="366"/>
      <c r="AN26" s="366"/>
      <c r="AO26" s="366">
        <v>11</v>
      </c>
      <c r="AP26" s="366"/>
      <c r="AQ26" s="366"/>
      <c r="AR26" s="366"/>
      <c r="AS26" s="366"/>
      <c r="AT26" s="366">
        <v>26</v>
      </c>
      <c r="AU26" s="366"/>
      <c r="AV26" s="366"/>
      <c r="AW26" s="366"/>
      <c r="AX26" s="367"/>
    </row>
    <row r="27" spans="1:55" ht="32.25" customHeight="1">
      <c r="A27" s="368" t="s">
        <v>56</v>
      </c>
      <c r="B27" s="130"/>
      <c r="C27" s="130"/>
      <c r="D27" s="130"/>
      <c r="E27" s="130"/>
      <c r="F27" s="369"/>
      <c r="G27" s="63" t="s">
        <v>57</v>
      </c>
      <c r="H27" s="63"/>
      <c r="I27" s="63"/>
      <c r="J27" s="63"/>
      <c r="K27" s="63"/>
      <c r="L27" s="63"/>
      <c r="M27" s="63"/>
      <c r="N27" s="63"/>
      <c r="O27" s="63"/>
      <c r="P27" s="63"/>
      <c r="Q27" s="63"/>
      <c r="R27" s="63"/>
      <c r="S27" s="63"/>
      <c r="T27" s="63"/>
      <c r="U27" s="63"/>
      <c r="V27" s="63"/>
      <c r="W27" s="63"/>
      <c r="X27" s="376"/>
      <c r="Y27" s="377"/>
      <c r="Z27" s="378"/>
      <c r="AA27" s="379"/>
      <c r="AB27" s="62" t="s">
        <v>42</v>
      </c>
      <c r="AC27" s="63"/>
      <c r="AD27" s="376"/>
      <c r="AE27" s="62" t="s">
        <v>25</v>
      </c>
      <c r="AF27" s="63"/>
      <c r="AG27" s="63"/>
      <c r="AH27" s="63"/>
      <c r="AI27" s="376"/>
      <c r="AJ27" s="62" t="s">
        <v>26</v>
      </c>
      <c r="AK27" s="63"/>
      <c r="AL27" s="63"/>
      <c r="AM27" s="63"/>
      <c r="AN27" s="376"/>
      <c r="AO27" s="62" t="s">
        <v>27</v>
      </c>
      <c r="AP27" s="63"/>
      <c r="AQ27" s="63"/>
      <c r="AR27" s="63"/>
      <c r="AS27" s="376"/>
      <c r="AT27" s="380" t="s">
        <v>58</v>
      </c>
      <c r="AU27" s="381"/>
      <c r="AV27" s="381"/>
      <c r="AW27" s="381"/>
      <c r="AX27" s="382"/>
    </row>
    <row r="28" spans="1:55" ht="46.5" customHeight="1">
      <c r="A28" s="370"/>
      <c r="B28" s="371"/>
      <c r="C28" s="371"/>
      <c r="D28" s="371"/>
      <c r="E28" s="371"/>
      <c r="F28" s="372"/>
      <c r="G28" s="360" t="s">
        <v>59</v>
      </c>
      <c r="H28" s="360"/>
      <c r="I28" s="360"/>
      <c r="J28" s="360"/>
      <c r="K28" s="360"/>
      <c r="L28" s="360"/>
      <c r="M28" s="360"/>
      <c r="N28" s="360"/>
      <c r="O28" s="360"/>
      <c r="P28" s="360"/>
      <c r="Q28" s="360"/>
      <c r="R28" s="360"/>
      <c r="S28" s="360"/>
      <c r="T28" s="360"/>
      <c r="U28" s="360"/>
      <c r="V28" s="360"/>
      <c r="W28" s="360"/>
      <c r="X28" s="360"/>
      <c r="Y28" s="362" t="s">
        <v>56</v>
      </c>
      <c r="Z28" s="363"/>
      <c r="AA28" s="364"/>
      <c r="AB28" s="354" t="s">
        <v>60</v>
      </c>
      <c r="AC28" s="355"/>
      <c r="AD28" s="356"/>
      <c r="AE28" s="348">
        <f>ROUND(35873/16,0)</f>
        <v>2242</v>
      </c>
      <c r="AF28" s="349"/>
      <c r="AG28" s="349"/>
      <c r="AH28" s="349"/>
      <c r="AI28" s="365"/>
      <c r="AJ28" s="348">
        <f>ROUND(22565/12,0)</f>
        <v>1880</v>
      </c>
      <c r="AK28" s="349"/>
      <c r="AL28" s="349"/>
      <c r="AM28" s="349"/>
      <c r="AN28" s="365"/>
      <c r="AO28" s="348">
        <f>ROUND(3937/2,0)</f>
        <v>1969</v>
      </c>
      <c r="AP28" s="349"/>
      <c r="AQ28" s="349"/>
      <c r="AR28" s="349"/>
      <c r="AS28" s="365"/>
      <c r="AT28" s="348">
        <f>ROUND(71028/26,0)</f>
        <v>2732</v>
      </c>
      <c r="AU28" s="349"/>
      <c r="AV28" s="349"/>
      <c r="AW28" s="349"/>
      <c r="AX28" s="350"/>
    </row>
    <row r="29" spans="1:55" ht="47.1" customHeight="1">
      <c r="A29" s="373"/>
      <c r="B29" s="374"/>
      <c r="C29" s="374"/>
      <c r="D29" s="374"/>
      <c r="E29" s="374"/>
      <c r="F29" s="375"/>
      <c r="G29" s="361"/>
      <c r="H29" s="361"/>
      <c r="I29" s="361"/>
      <c r="J29" s="361"/>
      <c r="K29" s="361"/>
      <c r="L29" s="361"/>
      <c r="M29" s="361"/>
      <c r="N29" s="361"/>
      <c r="O29" s="361"/>
      <c r="P29" s="361"/>
      <c r="Q29" s="361"/>
      <c r="R29" s="361"/>
      <c r="S29" s="361"/>
      <c r="T29" s="361"/>
      <c r="U29" s="361"/>
      <c r="V29" s="361"/>
      <c r="W29" s="361"/>
      <c r="X29" s="361"/>
      <c r="Y29" s="351" t="s">
        <v>61</v>
      </c>
      <c r="Z29" s="352"/>
      <c r="AA29" s="353"/>
      <c r="AB29" s="354" t="s">
        <v>62</v>
      </c>
      <c r="AC29" s="355"/>
      <c r="AD29" s="356"/>
      <c r="AE29" s="131" t="s">
        <v>63</v>
      </c>
      <c r="AF29" s="357"/>
      <c r="AG29" s="357"/>
      <c r="AH29" s="357"/>
      <c r="AI29" s="358"/>
      <c r="AJ29" s="131" t="s">
        <v>64</v>
      </c>
      <c r="AK29" s="357"/>
      <c r="AL29" s="357"/>
      <c r="AM29" s="357"/>
      <c r="AN29" s="358"/>
      <c r="AO29" s="131" t="s">
        <v>65</v>
      </c>
      <c r="AP29" s="357"/>
      <c r="AQ29" s="357"/>
      <c r="AR29" s="357"/>
      <c r="AS29" s="358"/>
      <c r="AT29" s="131" t="s">
        <v>66</v>
      </c>
      <c r="AU29" s="357"/>
      <c r="AV29" s="357"/>
      <c r="AW29" s="357"/>
      <c r="AX29" s="359"/>
    </row>
    <row r="30" spans="1:55" ht="23.1" customHeight="1">
      <c r="A30" s="319" t="s">
        <v>67</v>
      </c>
      <c r="B30" s="320"/>
      <c r="C30" s="325" t="s">
        <v>68</v>
      </c>
      <c r="D30" s="326"/>
      <c r="E30" s="326"/>
      <c r="F30" s="326"/>
      <c r="G30" s="326"/>
      <c r="H30" s="326"/>
      <c r="I30" s="326"/>
      <c r="J30" s="326"/>
      <c r="K30" s="327"/>
      <c r="L30" s="328" t="s">
        <v>69</v>
      </c>
      <c r="M30" s="328"/>
      <c r="N30" s="328"/>
      <c r="O30" s="328"/>
      <c r="P30" s="328"/>
      <c r="Q30" s="328"/>
      <c r="R30" s="329" t="s">
        <v>227</v>
      </c>
      <c r="S30" s="329"/>
      <c r="T30" s="329"/>
      <c r="U30" s="329"/>
      <c r="V30" s="329"/>
      <c r="W30" s="329"/>
      <c r="X30" s="330" t="s">
        <v>70</v>
      </c>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31"/>
    </row>
    <row r="31" spans="1:55" ht="23.1" customHeight="1">
      <c r="A31" s="321"/>
      <c r="B31" s="322"/>
      <c r="C31" s="332" t="s">
        <v>71</v>
      </c>
      <c r="D31" s="333"/>
      <c r="E31" s="333"/>
      <c r="F31" s="333"/>
      <c r="G31" s="333"/>
      <c r="H31" s="333"/>
      <c r="I31" s="333"/>
      <c r="J31" s="333"/>
      <c r="K31" s="334"/>
      <c r="L31" s="335">
        <v>371.88</v>
      </c>
      <c r="M31" s="335"/>
      <c r="N31" s="335"/>
      <c r="O31" s="335"/>
      <c r="P31" s="335"/>
      <c r="Q31" s="335"/>
      <c r="R31" s="335">
        <v>726.42200000000003</v>
      </c>
      <c r="S31" s="335"/>
      <c r="T31" s="335"/>
      <c r="U31" s="335"/>
      <c r="V31" s="335"/>
      <c r="W31" s="335"/>
      <c r="X31" s="339" t="s">
        <v>222</v>
      </c>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1"/>
    </row>
    <row r="32" spans="1:55" ht="23.1" customHeight="1">
      <c r="A32" s="321"/>
      <c r="B32" s="322"/>
      <c r="C32" s="336" t="s">
        <v>72</v>
      </c>
      <c r="D32" s="337"/>
      <c r="E32" s="337"/>
      <c r="F32" s="337"/>
      <c r="G32" s="337"/>
      <c r="H32" s="337"/>
      <c r="I32" s="337"/>
      <c r="J32" s="337"/>
      <c r="K32" s="338"/>
      <c r="L32" s="318">
        <v>3608.442</v>
      </c>
      <c r="M32" s="318"/>
      <c r="N32" s="318"/>
      <c r="O32" s="318"/>
      <c r="P32" s="318"/>
      <c r="Q32" s="318"/>
      <c r="R32" s="318">
        <v>2741.2449999999999</v>
      </c>
      <c r="S32" s="318"/>
      <c r="T32" s="318"/>
      <c r="U32" s="318"/>
      <c r="V32" s="318"/>
      <c r="W32" s="318"/>
      <c r="X32" s="342"/>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4"/>
    </row>
    <row r="33" spans="1:50" ht="23.1" customHeight="1">
      <c r="A33" s="321"/>
      <c r="B33" s="322"/>
      <c r="C33" s="314"/>
      <c r="D33" s="315"/>
      <c r="E33" s="315"/>
      <c r="F33" s="315"/>
      <c r="G33" s="315"/>
      <c r="H33" s="315"/>
      <c r="I33" s="315"/>
      <c r="J33" s="315"/>
      <c r="K33" s="316"/>
      <c r="L33" s="317"/>
      <c r="M33" s="317"/>
      <c r="N33" s="317"/>
      <c r="O33" s="317"/>
      <c r="P33" s="317"/>
      <c r="Q33" s="317"/>
      <c r="R33" s="317"/>
      <c r="S33" s="317"/>
      <c r="T33" s="317"/>
      <c r="U33" s="317"/>
      <c r="V33" s="317"/>
      <c r="W33" s="317"/>
      <c r="X33" s="342"/>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4"/>
    </row>
    <row r="34" spans="1:50" ht="23.1" customHeight="1">
      <c r="A34" s="321"/>
      <c r="B34" s="322"/>
      <c r="C34" s="314"/>
      <c r="D34" s="315"/>
      <c r="E34" s="315"/>
      <c r="F34" s="315"/>
      <c r="G34" s="315"/>
      <c r="H34" s="315"/>
      <c r="I34" s="315"/>
      <c r="J34" s="315"/>
      <c r="K34" s="316"/>
      <c r="L34" s="317"/>
      <c r="M34" s="317"/>
      <c r="N34" s="317"/>
      <c r="O34" s="317"/>
      <c r="P34" s="317"/>
      <c r="Q34" s="317"/>
      <c r="R34" s="317"/>
      <c r="S34" s="317"/>
      <c r="T34" s="317"/>
      <c r="U34" s="317"/>
      <c r="V34" s="317"/>
      <c r="W34" s="317"/>
      <c r="X34" s="342"/>
      <c r="Y34" s="343"/>
      <c r="Z34" s="343"/>
      <c r="AA34" s="343"/>
      <c r="AB34" s="343"/>
      <c r="AC34" s="343"/>
      <c r="AD34" s="343"/>
      <c r="AE34" s="343"/>
      <c r="AF34" s="343"/>
      <c r="AG34" s="343"/>
      <c r="AH34" s="343"/>
      <c r="AI34" s="343"/>
      <c r="AJ34" s="343"/>
      <c r="AK34" s="343"/>
      <c r="AL34" s="343"/>
      <c r="AM34" s="343"/>
      <c r="AN34" s="343"/>
      <c r="AO34" s="343"/>
      <c r="AP34" s="343"/>
      <c r="AQ34" s="343"/>
      <c r="AR34" s="343"/>
      <c r="AS34" s="343"/>
      <c r="AT34" s="343"/>
      <c r="AU34" s="343"/>
      <c r="AV34" s="343"/>
      <c r="AW34" s="343"/>
      <c r="AX34" s="344"/>
    </row>
    <row r="35" spans="1:50" ht="23.1" customHeight="1">
      <c r="A35" s="321"/>
      <c r="B35" s="322"/>
      <c r="C35" s="314"/>
      <c r="D35" s="315"/>
      <c r="E35" s="315"/>
      <c r="F35" s="315"/>
      <c r="G35" s="315"/>
      <c r="H35" s="315"/>
      <c r="I35" s="315"/>
      <c r="J35" s="315"/>
      <c r="K35" s="316"/>
      <c r="L35" s="317"/>
      <c r="M35" s="317"/>
      <c r="N35" s="317"/>
      <c r="O35" s="317"/>
      <c r="P35" s="317"/>
      <c r="Q35" s="317"/>
      <c r="R35" s="317"/>
      <c r="S35" s="317"/>
      <c r="T35" s="317"/>
      <c r="U35" s="317"/>
      <c r="V35" s="317"/>
      <c r="W35" s="317"/>
      <c r="X35" s="342"/>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4"/>
    </row>
    <row r="36" spans="1:50" ht="23.1" customHeight="1">
      <c r="A36" s="321"/>
      <c r="B36" s="322"/>
      <c r="C36" s="292"/>
      <c r="D36" s="293"/>
      <c r="E36" s="293"/>
      <c r="F36" s="293"/>
      <c r="G36" s="293"/>
      <c r="H36" s="293"/>
      <c r="I36" s="293"/>
      <c r="J36" s="293"/>
      <c r="K36" s="294"/>
      <c r="L36" s="295"/>
      <c r="M36" s="296"/>
      <c r="N36" s="296"/>
      <c r="O36" s="296"/>
      <c r="P36" s="296"/>
      <c r="Q36" s="297"/>
      <c r="R36" s="295"/>
      <c r="S36" s="296"/>
      <c r="T36" s="296"/>
      <c r="U36" s="296"/>
      <c r="V36" s="296"/>
      <c r="W36" s="297"/>
      <c r="X36" s="342"/>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344"/>
    </row>
    <row r="37" spans="1:50" ht="21" customHeight="1" thickBot="1">
      <c r="A37" s="323"/>
      <c r="B37" s="324"/>
      <c r="C37" s="298" t="s">
        <v>37</v>
      </c>
      <c r="D37" s="299"/>
      <c r="E37" s="299"/>
      <c r="F37" s="299"/>
      <c r="G37" s="299"/>
      <c r="H37" s="299"/>
      <c r="I37" s="299"/>
      <c r="J37" s="299"/>
      <c r="K37" s="300"/>
      <c r="L37" s="301">
        <f>SUM(L31:Q36)</f>
        <v>3980.3220000000001</v>
      </c>
      <c r="M37" s="302"/>
      <c r="N37" s="302"/>
      <c r="O37" s="302"/>
      <c r="P37" s="302"/>
      <c r="Q37" s="303"/>
      <c r="R37" s="301">
        <f>SUM(R31:W36)</f>
        <v>3467.6669999999999</v>
      </c>
      <c r="S37" s="302"/>
      <c r="T37" s="302"/>
      <c r="U37" s="302"/>
      <c r="V37" s="302"/>
      <c r="W37" s="303"/>
      <c r="X37" s="345"/>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7"/>
    </row>
    <row r="38" spans="1:50" ht="0.95" customHeight="1" thickBot="1">
      <c r="A38" s="2"/>
      <c r="B38" s="3"/>
      <c r="C38" s="21"/>
      <c r="D38" s="21"/>
      <c r="E38" s="21"/>
      <c r="F38" s="21"/>
      <c r="G38" s="21"/>
      <c r="H38" s="21"/>
      <c r="I38" s="21"/>
      <c r="J38" s="21"/>
      <c r="K38" s="21"/>
      <c r="L38" s="22"/>
      <c r="M38" s="22"/>
      <c r="N38" s="22"/>
      <c r="O38" s="22"/>
      <c r="P38" s="22"/>
      <c r="Q38" s="22"/>
      <c r="R38" s="22"/>
      <c r="S38" s="22"/>
      <c r="T38" s="22"/>
      <c r="U38" s="22"/>
      <c r="V38" s="22"/>
      <c r="W38" s="22"/>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4"/>
    </row>
    <row r="39" spans="1:50" ht="21" customHeight="1">
      <c r="A39" s="271" t="s">
        <v>73</v>
      </c>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3"/>
    </row>
    <row r="40" spans="1:50" ht="21" customHeight="1">
      <c r="A40" s="4"/>
      <c r="B40" s="5"/>
      <c r="C40" s="274" t="s">
        <v>74</v>
      </c>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6"/>
      <c r="AD40" s="275" t="s">
        <v>75</v>
      </c>
      <c r="AE40" s="275"/>
      <c r="AF40" s="275"/>
      <c r="AG40" s="277" t="s">
        <v>76</v>
      </c>
      <c r="AH40" s="275"/>
      <c r="AI40" s="275"/>
      <c r="AJ40" s="275"/>
      <c r="AK40" s="275"/>
      <c r="AL40" s="275"/>
      <c r="AM40" s="275"/>
      <c r="AN40" s="275"/>
      <c r="AO40" s="275"/>
      <c r="AP40" s="275"/>
      <c r="AQ40" s="275"/>
      <c r="AR40" s="275"/>
      <c r="AS40" s="275"/>
      <c r="AT40" s="275"/>
      <c r="AU40" s="275"/>
      <c r="AV40" s="275"/>
      <c r="AW40" s="275"/>
      <c r="AX40" s="278"/>
    </row>
    <row r="41" spans="1:50" ht="26.25" customHeight="1">
      <c r="A41" s="279" t="s">
        <v>77</v>
      </c>
      <c r="B41" s="280"/>
      <c r="C41" s="281" t="s">
        <v>78</v>
      </c>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3"/>
      <c r="AD41" s="284" t="s">
        <v>79</v>
      </c>
      <c r="AE41" s="285"/>
      <c r="AF41" s="286"/>
      <c r="AG41" s="287" t="s">
        <v>80</v>
      </c>
      <c r="AH41" s="288"/>
      <c r="AI41" s="288"/>
      <c r="AJ41" s="288"/>
      <c r="AK41" s="288"/>
      <c r="AL41" s="288"/>
      <c r="AM41" s="288"/>
      <c r="AN41" s="288"/>
      <c r="AO41" s="288"/>
      <c r="AP41" s="288"/>
      <c r="AQ41" s="288"/>
      <c r="AR41" s="288"/>
      <c r="AS41" s="288"/>
      <c r="AT41" s="288"/>
      <c r="AU41" s="288"/>
      <c r="AV41" s="288"/>
      <c r="AW41" s="288"/>
      <c r="AX41" s="289"/>
    </row>
    <row r="42" spans="1:50" ht="26.25" customHeight="1">
      <c r="A42" s="208"/>
      <c r="B42" s="209"/>
      <c r="C42" s="290" t="s">
        <v>81</v>
      </c>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23"/>
      <c r="AD42" s="224" t="s">
        <v>79</v>
      </c>
      <c r="AE42" s="85"/>
      <c r="AF42" s="86"/>
      <c r="AG42" s="256"/>
      <c r="AH42" s="257"/>
      <c r="AI42" s="257"/>
      <c r="AJ42" s="257"/>
      <c r="AK42" s="257"/>
      <c r="AL42" s="257"/>
      <c r="AM42" s="257"/>
      <c r="AN42" s="257"/>
      <c r="AO42" s="257"/>
      <c r="AP42" s="257"/>
      <c r="AQ42" s="257"/>
      <c r="AR42" s="257"/>
      <c r="AS42" s="257"/>
      <c r="AT42" s="257"/>
      <c r="AU42" s="257"/>
      <c r="AV42" s="257"/>
      <c r="AW42" s="257"/>
      <c r="AX42" s="258"/>
    </row>
    <row r="43" spans="1:50" ht="30" customHeight="1">
      <c r="A43" s="249"/>
      <c r="B43" s="250"/>
      <c r="C43" s="311" t="s">
        <v>82</v>
      </c>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3"/>
      <c r="AD43" s="307" t="s">
        <v>79</v>
      </c>
      <c r="AE43" s="76"/>
      <c r="AF43" s="77"/>
      <c r="AG43" s="259"/>
      <c r="AH43" s="260"/>
      <c r="AI43" s="260"/>
      <c r="AJ43" s="260"/>
      <c r="AK43" s="260"/>
      <c r="AL43" s="260"/>
      <c r="AM43" s="260"/>
      <c r="AN43" s="260"/>
      <c r="AO43" s="260"/>
      <c r="AP43" s="260"/>
      <c r="AQ43" s="260"/>
      <c r="AR43" s="260"/>
      <c r="AS43" s="260"/>
      <c r="AT43" s="260"/>
      <c r="AU43" s="260"/>
      <c r="AV43" s="260"/>
      <c r="AW43" s="260"/>
      <c r="AX43" s="261"/>
    </row>
    <row r="44" spans="1:50" ht="26.25" customHeight="1">
      <c r="A44" s="206" t="s">
        <v>83</v>
      </c>
      <c r="B44" s="207"/>
      <c r="C44" s="210" t="s">
        <v>84</v>
      </c>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2" t="s">
        <v>79</v>
      </c>
      <c r="AE44" s="116"/>
      <c r="AF44" s="117"/>
      <c r="AG44" s="213" t="s">
        <v>266</v>
      </c>
      <c r="AH44" s="214"/>
      <c r="AI44" s="214"/>
      <c r="AJ44" s="214"/>
      <c r="AK44" s="214"/>
      <c r="AL44" s="214"/>
      <c r="AM44" s="214"/>
      <c r="AN44" s="214"/>
      <c r="AO44" s="214"/>
      <c r="AP44" s="214"/>
      <c r="AQ44" s="214"/>
      <c r="AR44" s="214"/>
      <c r="AS44" s="214"/>
      <c r="AT44" s="214"/>
      <c r="AU44" s="214"/>
      <c r="AV44" s="214"/>
      <c r="AW44" s="214"/>
      <c r="AX44" s="215"/>
    </row>
    <row r="45" spans="1:50" ht="26.25" customHeight="1">
      <c r="A45" s="208"/>
      <c r="B45" s="209"/>
      <c r="C45" s="222" t="s">
        <v>85</v>
      </c>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4" t="s">
        <v>79</v>
      </c>
      <c r="AE45" s="85"/>
      <c r="AF45" s="85"/>
      <c r="AG45" s="216"/>
      <c r="AH45" s="217"/>
      <c r="AI45" s="217"/>
      <c r="AJ45" s="217"/>
      <c r="AK45" s="217"/>
      <c r="AL45" s="217"/>
      <c r="AM45" s="217"/>
      <c r="AN45" s="217"/>
      <c r="AO45" s="217"/>
      <c r="AP45" s="217"/>
      <c r="AQ45" s="217"/>
      <c r="AR45" s="217"/>
      <c r="AS45" s="217"/>
      <c r="AT45" s="217"/>
      <c r="AU45" s="217"/>
      <c r="AV45" s="217"/>
      <c r="AW45" s="217"/>
      <c r="AX45" s="218"/>
    </row>
    <row r="46" spans="1:50" ht="26.25" customHeight="1">
      <c r="A46" s="208"/>
      <c r="B46" s="209"/>
      <c r="C46" s="222" t="s">
        <v>86</v>
      </c>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4" t="s">
        <v>79</v>
      </c>
      <c r="AE46" s="85"/>
      <c r="AF46" s="85"/>
      <c r="AG46" s="216"/>
      <c r="AH46" s="217"/>
      <c r="AI46" s="217"/>
      <c r="AJ46" s="217"/>
      <c r="AK46" s="217"/>
      <c r="AL46" s="217"/>
      <c r="AM46" s="217"/>
      <c r="AN46" s="217"/>
      <c r="AO46" s="217"/>
      <c r="AP46" s="217"/>
      <c r="AQ46" s="217"/>
      <c r="AR46" s="217"/>
      <c r="AS46" s="217"/>
      <c r="AT46" s="217"/>
      <c r="AU46" s="217"/>
      <c r="AV46" s="217"/>
      <c r="AW46" s="217"/>
      <c r="AX46" s="218"/>
    </row>
    <row r="47" spans="1:50" ht="26.25" customHeight="1">
      <c r="A47" s="208"/>
      <c r="B47" s="209"/>
      <c r="C47" s="222" t="s">
        <v>87</v>
      </c>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4" t="s">
        <v>79</v>
      </c>
      <c r="AE47" s="85"/>
      <c r="AF47" s="85"/>
      <c r="AG47" s="216"/>
      <c r="AH47" s="217"/>
      <c r="AI47" s="217"/>
      <c r="AJ47" s="217"/>
      <c r="AK47" s="217"/>
      <c r="AL47" s="217"/>
      <c r="AM47" s="217"/>
      <c r="AN47" s="217"/>
      <c r="AO47" s="217"/>
      <c r="AP47" s="217"/>
      <c r="AQ47" s="217"/>
      <c r="AR47" s="217"/>
      <c r="AS47" s="217"/>
      <c r="AT47" s="217"/>
      <c r="AU47" s="217"/>
      <c r="AV47" s="217"/>
      <c r="AW47" s="217"/>
      <c r="AX47" s="218"/>
    </row>
    <row r="48" spans="1:50" ht="26.25" customHeight="1">
      <c r="A48" s="208"/>
      <c r="B48" s="209"/>
      <c r="C48" s="222" t="s">
        <v>88</v>
      </c>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308"/>
      <c r="AD48" s="224" t="s">
        <v>79</v>
      </c>
      <c r="AE48" s="85"/>
      <c r="AF48" s="85"/>
      <c r="AG48" s="216"/>
      <c r="AH48" s="217"/>
      <c r="AI48" s="217"/>
      <c r="AJ48" s="217"/>
      <c r="AK48" s="217"/>
      <c r="AL48" s="217"/>
      <c r="AM48" s="217"/>
      <c r="AN48" s="217"/>
      <c r="AO48" s="217"/>
      <c r="AP48" s="217"/>
      <c r="AQ48" s="217"/>
      <c r="AR48" s="217"/>
      <c r="AS48" s="217"/>
      <c r="AT48" s="217"/>
      <c r="AU48" s="217"/>
      <c r="AV48" s="217"/>
      <c r="AW48" s="217"/>
      <c r="AX48" s="218"/>
    </row>
    <row r="49" spans="1:76" ht="26.25" customHeight="1">
      <c r="A49" s="208"/>
      <c r="B49" s="209"/>
      <c r="C49" s="309" t="s">
        <v>89</v>
      </c>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07" t="s">
        <v>90</v>
      </c>
      <c r="AE49" s="76"/>
      <c r="AF49" s="76"/>
      <c r="AG49" s="219"/>
      <c r="AH49" s="220"/>
      <c r="AI49" s="220"/>
      <c r="AJ49" s="220"/>
      <c r="AK49" s="220"/>
      <c r="AL49" s="220"/>
      <c r="AM49" s="220"/>
      <c r="AN49" s="220"/>
      <c r="AO49" s="220"/>
      <c r="AP49" s="220"/>
      <c r="AQ49" s="220"/>
      <c r="AR49" s="220"/>
      <c r="AS49" s="220"/>
      <c r="AT49" s="220"/>
      <c r="AU49" s="220"/>
      <c r="AV49" s="220"/>
      <c r="AW49" s="220"/>
      <c r="AX49" s="221"/>
    </row>
    <row r="50" spans="1:76" ht="32.1" customHeight="1">
      <c r="A50" s="206" t="s">
        <v>91</v>
      </c>
      <c r="B50" s="207"/>
      <c r="C50" s="304" t="s">
        <v>92</v>
      </c>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6"/>
      <c r="AD50" s="212" t="s">
        <v>79</v>
      </c>
      <c r="AE50" s="116"/>
      <c r="AF50" s="117"/>
      <c r="AG50" s="253" t="s">
        <v>93</v>
      </c>
      <c r="AH50" s="254"/>
      <c r="AI50" s="254"/>
      <c r="AJ50" s="254"/>
      <c r="AK50" s="254"/>
      <c r="AL50" s="254"/>
      <c r="AM50" s="254"/>
      <c r="AN50" s="254"/>
      <c r="AO50" s="254"/>
      <c r="AP50" s="254"/>
      <c r="AQ50" s="254"/>
      <c r="AR50" s="254"/>
      <c r="AS50" s="254"/>
      <c r="AT50" s="254"/>
      <c r="AU50" s="254"/>
      <c r="AV50" s="254"/>
      <c r="AW50" s="254"/>
      <c r="AX50" s="255"/>
    </row>
    <row r="51" spans="1:76" ht="32.1" customHeight="1">
      <c r="A51" s="208"/>
      <c r="B51" s="209"/>
      <c r="C51" s="222" t="s">
        <v>94</v>
      </c>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4" t="s">
        <v>90</v>
      </c>
      <c r="AE51" s="85"/>
      <c r="AF51" s="86"/>
      <c r="AG51" s="256"/>
      <c r="AH51" s="257"/>
      <c r="AI51" s="257"/>
      <c r="AJ51" s="257"/>
      <c r="AK51" s="257"/>
      <c r="AL51" s="257"/>
      <c r="AM51" s="257"/>
      <c r="AN51" s="257"/>
      <c r="AO51" s="257"/>
      <c r="AP51" s="257"/>
      <c r="AQ51" s="257"/>
      <c r="AR51" s="257"/>
      <c r="AS51" s="257"/>
      <c r="AT51" s="257"/>
      <c r="AU51" s="257"/>
      <c r="AV51" s="257"/>
      <c r="AW51" s="257"/>
      <c r="AX51" s="258"/>
    </row>
    <row r="52" spans="1:76" ht="32.1" customHeight="1">
      <c r="A52" s="208"/>
      <c r="B52" s="209"/>
      <c r="C52" s="222" t="s">
        <v>95</v>
      </c>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307" t="s">
        <v>79</v>
      </c>
      <c r="AE52" s="76"/>
      <c r="AF52" s="77"/>
      <c r="AG52" s="259"/>
      <c r="AH52" s="260"/>
      <c r="AI52" s="260"/>
      <c r="AJ52" s="260"/>
      <c r="AK52" s="260"/>
      <c r="AL52" s="260"/>
      <c r="AM52" s="260"/>
      <c r="AN52" s="260"/>
      <c r="AO52" s="260"/>
      <c r="AP52" s="260"/>
      <c r="AQ52" s="260"/>
      <c r="AR52" s="260"/>
      <c r="AS52" s="260"/>
      <c r="AT52" s="260"/>
      <c r="AU52" s="260"/>
      <c r="AV52" s="260"/>
      <c r="AW52" s="260"/>
      <c r="AX52" s="261"/>
    </row>
    <row r="53" spans="1:76" ht="33.6" customHeight="1">
      <c r="A53" s="206" t="s">
        <v>96</v>
      </c>
      <c r="B53" s="207"/>
      <c r="C53" s="251" t="s">
        <v>97</v>
      </c>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11"/>
      <c r="AD53" s="212" t="s">
        <v>79</v>
      </c>
      <c r="AE53" s="116"/>
      <c r="AF53" s="116"/>
      <c r="AG53" s="253" t="s">
        <v>98</v>
      </c>
      <c r="AH53" s="254"/>
      <c r="AI53" s="254"/>
      <c r="AJ53" s="254"/>
      <c r="AK53" s="254"/>
      <c r="AL53" s="254"/>
      <c r="AM53" s="254"/>
      <c r="AN53" s="254"/>
      <c r="AO53" s="254"/>
      <c r="AP53" s="254"/>
      <c r="AQ53" s="254"/>
      <c r="AR53" s="254"/>
      <c r="AS53" s="254"/>
      <c r="AT53" s="254"/>
      <c r="AU53" s="254"/>
      <c r="AV53" s="254"/>
      <c r="AW53" s="254"/>
      <c r="AX53" s="255"/>
      <c r="BF53" s="25"/>
      <c r="BG53" s="26"/>
      <c r="BH53" s="26"/>
      <c r="BI53" s="26"/>
      <c r="BJ53" s="26"/>
      <c r="BK53" s="26"/>
      <c r="BL53" s="26"/>
      <c r="BM53" s="26"/>
      <c r="BN53" s="26"/>
      <c r="BO53" s="26"/>
      <c r="BP53" s="26"/>
      <c r="BQ53" s="26"/>
      <c r="BR53" s="26"/>
      <c r="BS53" s="26"/>
      <c r="BT53" s="26"/>
      <c r="BU53" s="26"/>
      <c r="BV53" s="26"/>
      <c r="BW53" s="26"/>
    </row>
    <row r="54" spans="1:76" ht="15.75" customHeight="1">
      <c r="A54" s="208"/>
      <c r="B54" s="209"/>
      <c r="C54" s="262" t="s">
        <v>0</v>
      </c>
      <c r="D54" s="263"/>
      <c r="E54" s="263"/>
      <c r="F54" s="263"/>
      <c r="G54" s="264" t="s">
        <v>99</v>
      </c>
      <c r="H54" s="265"/>
      <c r="I54" s="265"/>
      <c r="J54" s="265"/>
      <c r="K54" s="265"/>
      <c r="L54" s="265"/>
      <c r="M54" s="265"/>
      <c r="N54" s="265"/>
      <c r="O54" s="265"/>
      <c r="P54" s="265"/>
      <c r="Q54" s="265"/>
      <c r="R54" s="265"/>
      <c r="S54" s="266"/>
      <c r="T54" s="267" t="s">
        <v>100</v>
      </c>
      <c r="U54" s="268"/>
      <c r="V54" s="268"/>
      <c r="W54" s="268"/>
      <c r="X54" s="268"/>
      <c r="Y54" s="268"/>
      <c r="Z54" s="268"/>
      <c r="AA54" s="268"/>
      <c r="AB54" s="268"/>
      <c r="AC54" s="268"/>
      <c r="AD54" s="268"/>
      <c r="AE54" s="268"/>
      <c r="AF54" s="268"/>
      <c r="AG54" s="256"/>
      <c r="AH54" s="257"/>
      <c r="AI54" s="257"/>
      <c r="AJ54" s="257"/>
      <c r="AK54" s="257"/>
      <c r="AL54" s="257"/>
      <c r="AM54" s="257"/>
      <c r="AN54" s="257"/>
      <c r="AO54" s="257"/>
      <c r="AP54" s="257"/>
      <c r="AQ54" s="257"/>
      <c r="AR54" s="257"/>
      <c r="AS54" s="257"/>
      <c r="AT54" s="257"/>
      <c r="AU54" s="257"/>
      <c r="AV54" s="257"/>
      <c r="AW54" s="257"/>
      <c r="AX54" s="258"/>
      <c r="BF54" s="26"/>
      <c r="BG54" s="26"/>
      <c r="BH54" s="26"/>
      <c r="BI54" s="26"/>
      <c r="BJ54" s="26"/>
      <c r="BK54" s="26"/>
      <c r="BL54" s="26"/>
      <c r="BM54" s="26"/>
      <c r="BN54" s="26"/>
      <c r="BO54" s="26"/>
      <c r="BP54" s="26"/>
      <c r="BQ54" s="26"/>
      <c r="BR54" s="26"/>
      <c r="BS54" s="26"/>
      <c r="BT54" s="26"/>
      <c r="BU54" s="26"/>
      <c r="BV54" s="26"/>
      <c r="BW54" s="26"/>
    </row>
    <row r="55" spans="1:76" ht="26.25" customHeight="1">
      <c r="A55" s="208"/>
      <c r="B55" s="209"/>
      <c r="C55" s="269" t="s">
        <v>268</v>
      </c>
      <c r="D55" s="270"/>
      <c r="E55" s="270"/>
      <c r="F55" s="270"/>
      <c r="G55" s="227" t="s">
        <v>101</v>
      </c>
      <c r="H55" s="223"/>
      <c r="I55" s="223"/>
      <c r="J55" s="223"/>
      <c r="K55" s="223"/>
      <c r="L55" s="223"/>
      <c r="M55" s="223"/>
      <c r="N55" s="223"/>
      <c r="O55" s="223"/>
      <c r="P55" s="223"/>
      <c r="Q55" s="223"/>
      <c r="R55" s="223"/>
      <c r="S55" s="228"/>
      <c r="T55" s="229" t="s">
        <v>102</v>
      </c>
      <c r="U55" s="223"/>
      <c r="V55" s="223"/>
      <c r="W55" s="223"/>
      <c r="X55" s="223"/>
      <c r="Y55" s="223"/>
      <c r="Z55" s="223"/>
      <c r="AA55" s="223"/>
      <c r="AB55" s="223"/>
      <c r="AC55" s="223"/>
      <c r="AD55" s="223"/>
      <c r="AE55" s="223"/>
      <c r="AF55" s="223"/>
      <c r="AG55" s="256"/>
      <c r="AH55" s="257"/>
      <c r="AI55" s="257"/>
      <c r="AJ55" s="257"/>
      <c r="AK55" s="257"/>
      <c r="AL55" s="257"/>
      <c r="AM55" s="257"/>
      <c r="AN55" s="257"/>
      <c r="AO55" s="257"/>
      <c r="AP55" s="257"/>
      <c r="AQ55" s="257"/>
      <c r="AR55" s="257"/>
      <c r="AS55" s="257"/>
      <c r="AT55" s="257"/>
      <c r="AU55" s="257"/>
      <c r="AV55" s="257"/>
      <c r="AW55" s="257"/>
      <c r="AX55" s="258"/>
      <c r="BF55" s="26"/>
      <c r="BG55" s="26"/>
      <c r="BH55" s="26"/>
      <c r="BI55" s="26"/>
      <c r="BJ55" s="26"/>
      <c r="BK55" s="26"/>
      <c r="BL55" s="26"/>
      <c r="BM55" s="26"/>
      <c r="BN55" s="26"/>
      <c r="BO55" s="26"/>
      <c r="BP55" s="26"/>
      <c r="BQ55" s="26"/>
      <c r="BR55" s="26"/>
      <c r="BS55" s="26"/>
      <c r="BT55" s="26"/>
      <c r="BU55" s="26"/>
      <c r="BV55" s="26"/>
      <c r="BW55" s="26"/>
    </row>
    <row r="56" spans="1:76" ht="26.25" customHeight="1">
      <c r="A56" s="208"/>
      <c r="B56" s="209"/>
      <c r="C56" s="244" t="s">
        <v>269</v>
      </c>
      <c r="D56" s="245"/>
      <c r="E56" s="245"/>
      <c r="F56" s="246"/>
      <c r="G56" s="227" t="s">
        <v>103</v>
      </c>
      <c r="H56" s="247"/>
      <c r="I56" s="247"/>
      <c r="J56" s="247"/>
      <c r="K56" s="247"/>
      <c r="L56" s="247"/>
      <c r="M56" s="247"/>
      <c r="N56" s="247"/>
      <c r="O56" s="247"/>
      <c r="P56" s="247"/>
      <c r="Q56" s="247"/>
      <c r="R56" s="247"/>
      <c r="S56" s="248"/>
      <c r="T56" s="229" t="s">
        <v>102</v>
      </c>
      <c r="U56" s="223"/>
      <c r="V56" s="223"/>
      <c r="W56" s="223"/>
      <c r="X56" s="223"/>
      <c r="Y56" s="223"/>
      <c r="Z56" s="223"/>
      <c r="AA56" s="223"/>
      <c r="AB56" s="223"/>
      <c r="AC56" s="223"/>
      <c r="AD56" s="223"/>
      <c r="AE56" s="223"/>
      <c r="AF56" s="223"/>
      <c r="AG56" s="256"/>
      <c r="AH56" s="257"/>
      <c r="AI56" s="257"/>
      <c r="AJ56" s="257"/>
      <c r="AK56" s="257"/>
      <c r="AL56" s="257"/>
      <c r="AM56" s="257"/>
      <c r="AN56" s="257"/>
      <c r="AO56" s="257"/>
      <c r="AP56" s="257"/>
      <c r="AQ56" s="257"/>
      <c r="AR56" s="257"/>
      <c r="AS56" s="257"/>
      <c r="AT56" s="257"/>
      <c r="AU56" s="257"/>
      <c r="AV56" s="257"/>
      <c r="AW56" s="257"/>
      <c r="AX56" s="258"/>
      <c r="BF56" s="26"/>
      <c r="BG56" s="26"/>
      <c r="BH56" s="26"/>
      <c r="BI56" s="26"/>
      <c r="BJ56" s="26"/>
      <c r="BK56" s="26"/>
      <c r="BL56" s="26"/>
      <c r="BM56" s="26"/>
      <c r="BN56" s="26"/>
      <c r="BO56" s="26"/>
      <c r="BP56" s="26"/>
      <c r="BQ56" s="26"/>
      <c r="BR56" s="26"/>
      <c r="BS56" s="26"/>
      <c r="BT56" s="26"/>
      <c r="BU56" s="26"/>
      <c r="BV56" s="26"/>
      <c r="BW56" s="26"/>
    </row>
    <row r="57" spans="1:76" ht="26.25" customHeight="1">
      <c r="A57" s="208"/>
      <c r="B57" s="209"/>
      <c r="C57" s="244" t="s">
        <v>270</v>
      </c>
      <c r="D57" s="245"/>
      <c r="E57" s="245"/>
      <c r="F57" s="246"/>
      <c r="G57" s="227" t="s">
        <v>104</v>
      </c>
      <c r="H57" s="247"/>
      <c r="I57" s="247"/>
      <c r="J57" s="247"/>
      <c r="K57" s="247"/>
      <c r="L57" s="247"/>
      <c r="M57" s="247"/>
      <c r="N57" s="247"/>
      <c r="O57" s="247"/>
      <c r="P57" s="247"/>
      <c r="Q57" s="247"/>
      <c r="R57" s="247"/>
      <c r="S57" s="248"/>
      <c r="T57" s="229" t="s">
        <v>102</v>
      </c>
      <c r="U57" s="223"/>
      <c r="V57" s="223"/>
      <c r="W57" s="223"/>
      <c r="X57" s="223"/>
      <c r="Y57" s="223"/>
      <c r="Z57" s="223"/>
      <c r="AA57" s="223"/>
      <c r="AB57" s="223"/>
      <c r="AC57" s="223"/>
      <c r="AD57" s="223"/>
      <c r="AE57" s="223"/>
      <c r="AF57" s="223"/>
      <c r="AG57" s="256"/>
      <c r="AH57" s="257"/>
      <c r="AI57" s="257"/>
      <c r="AJ57" s="257"/>
      <c r="AK57" s="257"/>
      <c r="AL57" s="257"/>
      <c r="AM57" s="257"/>
      <c r="AN57" s="257"/>
      <c r="AO57" s="257"/>
      <c r="AP57" s="257"/>
      <c r="AQ57" s="257"/>
      <c r="AR57" s="257"/>
      <c r="AS57" s="257"/>
      <c r="AT57" s="257"/>
      <c r="AU57" s="257"/>
      <c r="AV57" s="257"/>
      <c r="AW57" s="257"/>
      <c r="AX57" s="258"/>
      <c r="BF57" s="26"/>
      <c r="BG57" s="26"/>
      <c r="BH57" s="26"/>
      <c r="BI57" s="26"/>
      <c r="BJ57" s="26"/>
      <c r="BK57" s="26"/>
      <c r="BL57" s="26"/>
      <c r="BM57" s="26"/>
      <c r="BN57" s="26"/>
      <c r="BO57" s="26"/>
      <c r="BP57" s="26"/>
      <c r="BQ57" s="26"/>
      <c r="BR57" s="26"/>
      <c r="BS57" s="26"/>
      <c r="BT57" s="26"/>
      <c r="BU57" s="26"/>
      <c r="BV57" s="26"/>
      <c r="BW57" s="26"/>
    </row>
    <row r="58" spans="1:76" ht="26.25" customHeight="1">
      <c r="A58" s="249"/>
      <c r="B58" s="250"/>
      <c r="C58" s="225" t="s">
        <v>271</v>
      </c>
      <c r="D58" s="226"/>
      <c r="E58" s="226"/>
      <c r="F58" s="226"/>
      <c r="G58" s="227" t="s">
        <v>105</v>
      </c>
      <c r="H58" s="223"/>
      <c r="I58" s="223"/>
      <c r="J58" s="223"/>
      <c r="K58" s="223"/>
      <c r="L58" s="223"/>
      <c r="M58" s="223"/>
      <c r="N58" s="223"/>
      <c r="O58" s="223"/>
      <c r="P58" s="223"/>
      <c r="Q58" s="223"/>
      <c r="R58" s="223"/>
      <c r="S58" s="228"/>
      <c r="T58" s="229" t="s">
        <v>102</v>
      </c>
      <c r="U58" s="223"/>
      <c r="V58" s="223"/>
      <c r="W58" s="223"/>
      <c r="X58" s="223"/>
      <c r="Y58" s="223"/>
      <c r="Z58" s="223"/>
      <c r="AA58" s="223"/>
      <c r="AB58" s="223"/>
      <c r="AC58" s="223"/>
      <c r="AD58" s="223"/>
      <c r="AE58" s="223"/>
      <c r="AF58" s="223"/>
      <c r="AG58" s="259"/>
      <c r="AH58" s="260"/>
      <c r="AI58" s="260"/>
      <c r="AJ58" s="260"/>
      <c r="AK58" s="260"/>
      <c r="AL58" s="260"/>
      <c r="AM58" s="260"/>
      <c r="AN58" s="260"/>
      <c r="AO58" s="260"/>
      <c r="AP58" s="260"/>
      <c r="AQ58" s="260"/>
      <c r="AR58" s="260"/>
      <c r="AS58" s="260"/>
      <c r="AT58" s="260"/>
      <c r="AU58" s="260"/>
      <c r="AV58" s="260"/>
      <c r="AW58" s="260"/>
      <c r="AX58" s="261"/>
      <c r="BF58" s="26"/>
      <c r="BG58" s="26"/>
      <c r="BH58" s="26"/>
      <c r="BI58" s="26"/>
      <c r="BJ58" s="26"/>
      <c r="BK58" s="26"/>
      <c r="BL58" s="26"/>
      <c r="BM58" s="26"/>
      <c r="BN58" s="26"/>
      <c r="BO58" s="26"/>
      <c r="BP58" s="26"/>
      <c r="BQ58" s="26"/>
      <c r="BR58" s="26"/>
      <c r="BS58" s="26"/>
      <c r="BT58" s="26"/>
      <c r="BU58" s="26"/>
      <c r="BV58" s="26"/>
      <c r="BW58" s="26"/>
    </row>
    <row r="59" spans="1:76" ht="54.95" customHeight="1">
      <c r="A59" s="206" t="s">
        <v>106</v>
      </c>
      <c r="B59" s="230"/>
      <c r="C59" s="129" t="s">
        <v>107</v>
      </c>
      <c r="D59" s="233"/>
      <c r="E59" s="233"/>
      <c r="F59" s="234"/>
      <c r="G59" s="235" t="s">
        <v>108</v>
      </c>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7"/>
      <c r="BF59" s="26"/>
      <c r="BG59" s="26"/>
      <c r="BH59" s="26"/>
      <c r="BI59" s="26"/>
      <c r="BJ59" s="26"/>
      <c r="BK59" s="26"/>
      <c r="BL59" s="26"/>
      <c r="BM59" s="26"/>
      <c r="BN59" s="26"/>
      <c r="BO59" s="26"/>
      <c r="BP59" s="26"/>
      <c r="BQ59" s="26"/>
      <c r="BR59" s="26"/>
      <c r="BS59" s="26"/>
      <c r="BT59" s="26"/>
      <c r="BU59" s="26"/>
      <c r="BV59" s="26"/>
      <c r="BW59" s="26"/>
    </row>
    <row r="60" spans="1:76" ht="54.95" customHeight="1" thickBot="1">
      <c r="A60" s="231"/>
      <c r="B60" s="232"/>
      <c r="C60" s="238" t="s">
        <v>109</v>
      </c>
      <c r="D60" s="239"/>
      <c r="E60" s="239"/>
      <c r="F60" s="240"/>
      <c r="G60" s="241" t="s">
        <v>110</v>
      </c>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3"/>
      <c r="BF60" s="26"/>
      <c r="BG60" s="26"/>
      <c r="BH60" s="26"/>
      <c r="BI60" s="26"/>
      <c r="BJ60" s="26"/>
      <c r="BK60" s="26"/>
      <c r="BL60" s="26"/>
      <c r="BM60" s="26"/>
      <c r="BN60" s="26"/>
      <c r="BO60" s="26"/>
      <c r="BP60" s="26"/>
      <c r="BQ60" s="26"/>
      <c r="BR60" s="26"/>
      <c r="BS60" s="26"/>
      <c r="BT60" s="26"/>
      <c r="BU60" s="26"/>
      <c r="BV60" s="26"/>
      <c r="BW60" s="26"/>
    </row>
    <row r="61" spans="1:76" ht="21" customHeight="1">
      <c r="A61" s="178" t="s">
        <v>111</v>
      </c>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0"/>
    </row>
    <row r="62" spans="1:76" ht="120" customHeight="1" thickBot="1">
      <c r="A62" s="181" t="s">
        <v>212</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3"/>
    </row>
    <row r="63" spans="1:76" ht="21" customHeight="1">
      <c r="A63" s="184" t="s">
        <v>112</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6"/>
    </row>
    <row r="64" spans="1:76" ht="120" customHeight="1" thickBot="1">
      <c r="A64" s="187" t="s">
        <v>213</v>
      </c>
      <c r="B64" s="188"/>
      <c r="C64" s="188"/>
      <c r="D64" s="188"/>
      <c r="E64" s="189"/>
      <c r="F64" s="190" t="s">
        <v>215</v>
      </c>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3"/>
      <c r="BB64" s="27"/>
      <c r="BC64" s="27"/>
      <c r="BD64" s="27"/>
      <c r="BE64" s="27"/>
      <c r="BF64" s="27"/>
      <c r="BG64" s="27"/>
      <c r="BH64" s="27"/>
      <c r="BI64" s="27"/>
      <c r="BJ64" s="27"/>
      <c r="BK64" s="27"/>
      <c r="BL64" s="27"/>
      <c r="BM64" s="27"/>
      <c r="BN64" s="27"/>
      <c r="BO64" s="27"/>
      <c r="BP64" s="27"/>
      <c r="BQ64" s="27"/>
      <c r="BR64" s="27"/>
      <c r="BS64" s="27"/>
      <c r="BT64" s="27"/>
      <c r="BU64" s="27"/>
      <c r="BV64" s="27"/>
      <c r="BW64" s="27"/>
      <c r="BX64" s="27"/>
    </row>
    <row r="65" spans="1:82" ht="21" customHeight="1">
      <c r="A65" s="184" t="s">
        <v>113</v>
      </c>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6"/>
      <c r="BB65" s="27"/>
      <c r="BC65" s="27"/>
      <c r="BD65" s="27"/>
      <c r="BE65" s="27"/>
      <c r="BF65" s="27"/>
      <c r="BG65" s="27"/>
      <c r="BH65" s="27"/>
      <c r="BI65" s="27"/>
      <c r="BJ65" s="27"/>
      <c r="BK65" s="27"/>
      <c r="BL65" s="27"/>
      <c r="BM65" s="27"/>
      <c r="BN65" s="27"/>
      <c r="BO65" s="27"/>
      <c r="BP65" s="27"/>
      <c r="BQ65" s="27"/>
      <c r="BR65" s="27"/>
      <c r="BS65" s="27"/>
      <c r="BT65" s="27"/>
      <c r="BU65" s="27"/>
      <c r="BV65" s="27"/>
      <c r="BW65" s="27"/>
      <c r="BX65" s="27"/>
    </row>
    <row r="66" spans="1:82" ht="99.95" customHeight="1" thickBot="1">
      <c r="A66" s="158" t="s">
        <v>221</v>
      </c>
      <c r="B66" s="159"/>
      <c r="C66" s="159"/>
      <c r="D66" s="159"/>
      <c r="E66" s="160"/>
      <c r="F66" s="161" t="s">
        <v>223</v>
      </c>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3"/>
      <c r="AY66" s="6"/>
      <c r="BB66" s="27"/>
      <c r="BC66" s="27"/>
      <c r="BD66" s="27"/>
      <c r="BE66" s="27"/>
      <c r="BF66" s="27"/>
      <c r="BG66" s="27"/>
      <c r="BH66" s="27"/>
      <c r="BI66" s="27"/>
      <c r="BJ66" s="27"/>
      <c r="BK66" s="27"/>
      <c r="BL66" s="27"/>
      <c r="BM66" s="27"/>
      <c r="BN66" s="27"/>
      <c r="BO66" s="27"/>
      <c r="BP66" s="27"/>
      <c r="BQ66" s="27"/>
      <c r="BR66" s="27"/>
      <c r="BS66" s="27"/>
      <c r="BT66" s="27"/>
      <c r="BU66" s="27"/>
      <c r="BV66" s="27"/>
      <c r="BW66" s="27"/>
      <c r="BX66" s="27"/>
    </row>
    <row r="67" spans="1:82" ht="21" customHeight="1">
      <c r="A67" s="164" t="s">
        <v>114</v>
      </c>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6"/>
      <c r="BB67" s="27"/>
      <c r="BC67" s="27"/>
      <c r="BD67" s="27"/>
      <c r="BE67" s="27"/>
      <c r="BF67" s="27"/>
      <c r="BG67" s="27"/>
      <c r="BH67" s="27"/>
      <c r="BI67" s="27"/>
      <c r="BJ67" s="27"/>
      <c r="BK67" s="27"/>
      <c r="BL67" s="27"/>
      <c r="BM67" s="27"/>
      <c r="BN67" s="27"/>
      <c r="BO67" s="27"/>
      <c r="BP67" s="27"/>
      <c r="BQ67" s="27"/>
      <c r="BR67" s="27"/>
      <c r="BS67" s="27"/>
      <c r="BT67" s="27"/>
      <c r="BU67" s="27"/>
      <c r="BV67" s="27"/>
      <c r="BW67" s="27"/>
      <c r="BX67" s="27"/>
    </row>
    <row r="68" spans="1:82" ht="99.95" customHeight="1" thickBot="1">
      <c r="A68" s="167"/>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9"/>
      <c r="BB68" s="27"/>
      <c r="BC68" s="64"/>
      <c r="BD68" s="64"/>
      <c r="BE68" s="64"/>
      <c r="BF68" s="64"/>
      <c r="BG68" s="64"/>
      <c r="BH68" s="28"/>
      <c r="BI68" s="27"/>
      <c r="BJ68" s="27"/>
      <c r="BK68" s="27"/>
      <c r="BL68" s="27"/>
      <c r="BM68" s="27"/>
      <c r="BN68" s="27"/>
      <c r="BO68" s="27"/>
      <c r="BP68" s="27"/>
      <c r="BQ68" s="27"/>
      <c r="BR68" s="27"/>
      <c r="BS68" s="27"/>
      <c r="BT68" s="27"/>
      <c r="BU68" s="27"/>
      <c r="BV68" s="27"/>
      <c r="BW68" s="27"/>
      <c r="BX68" s="27"/>
    </row>
    <row r="69" spans="1:82" ht="19.7" customHeight="1">
      <c r="A69" s="170" t="s">
        <v>115</v>
      </c>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2"/>
      <c r="BB69" s="27"/>
      <c r="BC69" s="64"/>
      <c r="BD69" s="64"/>
      <c r="BE69" s="64"/>
      <c r="BF69" s="64"/>
      <c r="BG69" s="64"/>
      <c r="BH69" s="28"/>
      <c r="BI69" s="27"/>
      <c r="BJ69" s="27"/>
      <c r="BK69" s="27"/>
      <c r="BL69" s="27"/>
      <c r="BM69" s="27"/>
      <c r="BN69" s="27"/>
      <c r="BO69" s="27"/>
      <c r="BP69" s="27"/>
      <c r="BQ69" s="27"/>
      <c r="BR69" s="27"/>
      <c r="BS69" s="27"/>
      <c r="BT69" s="27"/>
      <c r="BU69" s="27"/>
      <c r="BV69" s="27"/>
      <c r="BW69" s="27"/>
      <c r="BX69" s="27"/>
    </row>
    <row r="70" spans="1:82" ht="19.899999999999999" customHeight="1" thickBot="1">
      <c r="A70" s="173"/>
      <c r="B70" s="174"/>
      <c r="C70" s="175" t="s">
        <v>116</v>
      </c>
      <c r="D70" s="67"/>
      <c r="E70" s="67"/>
      <c r="F70" s="67"/>
      <c r="G70" s="67"/>
      <c r="H70" s="67"/>
      <c r="I70" s="67"/>
      <c r="J70" s="176"/>
      <c r="K70" s="177">
        <v>365</v>
      </c>
      <c r="L70" s="177"/>
      <c r="M70" s="177"/>
      <c r="N70" s="177"/>
      <c r="O70" s="177"/>
      <c r="P70" s="177"/>
      <c r="Q70" s="177"/>
      <c r="R70" s="177"/>
      <c r="S70" s="175" t="s">
        <v>117</v>
      </c>
      <c r="T70" s="67"/>
      <c r="U70" s="67"/>
      <c r="V70" s="67"/>
      <c r="W70" s="67"/>
      <c r="X70" s="67"/>
      <c r="Y70" s="67"/>
      <c r="Z70" s="176"/>
      <c r="AA70" s="192">
        <v>386</v>
      </c>
      <c r="AB70" s="177"/>
      <c r="AC70" s="177"/>
      <c r="AD70" s="177"/>
      <c r="AE70" s="177"/>
      <c r="AF70" s="177"/>
      <c r="AG70" s="177"/>
      <c r="AH70" s="177"/>
      <c r="AI70" s="175" t="s">
        <v>118</v>
      </c>
      <c r="AJ70" s="193"/>
      <c r="AK70" s="193"/>
      <c r="AL70" s="193"/>
      <c r="AM70" s="193"/>
      <c r="AN70" s="193"/>
      <c r="AO70" s="193"/>
      <c r="AP70" s="194"/>
      <c r="AQ70" s="195">
        <v>261</v>
      </c>
      <c r="AR70" s="195"/>
      <c r="AS70" s="195"/>
      <c r="AT70" s="195"/>
      <c r="AU70" s="195"/>
      <c r="AV70" s="195"/>
      <c r="AW70" s="195"/>
      <c r="AX70" s="196"/>
      <c r="BB70" s="27"/>
      <c r="BC70" s="64"/>
      <c r="BD70" s="64"/>
      <c r="BE70" s="64"/>
      <c r="BF70" s="64"/>
      <c r="BG70" s="64"/>
      <c r="BH70" s="28"/>
      <c r="BI70" s="27"/>
      <c r="BJ70" s="27"/>
      <c r="BK70" s="27"/>
      <c r="BL70" s="27"/>
      <c r="BM70" s="27"/>
      <c r="BN70" s="27"/>
      <c r="BO70" s="27"/>
      <c r="BP70" s="27"/>
      <c r="BQ70" s="27"/>
      <c r="BR70" s="27"/>
      <c r="BS70" s="27"/>
      <c r="BT70" s="27"/>
      <c r="BU70" s="27"/>
      <c r="BV70" s="27"/>
      <c r="BW70" s="27"/>
      <c r="BX70" s="27"/>
    </row>
    <row r="71" spans="1:82" ht="0.95" customHeight="1" thickBot="1">
      <c r="A71" s="29"/>
      <c r="B71" s="30"/>
      <c r="C71" s="31"/>
      <c r="D71" s="31"/>
      <c r="E71" s="31"/>
      <c r="F71" s="31"/>
      <c r="G71" s="31"/>
      <c r="H71" s="31"/>
      <c r="I71" s="31"/>
      <c r="J71" s="31"/>
      <c r="K71" s="30"/>
      <c r="L71" s="30"/>
      <c r="M71" s="30"/>
      <c r="N71" s="30"/>
      <c r="O71" s="30"/>
      <c r="P71" s="30"/>
      <c r="Q71" s="30"/>
      <c r="R71" s="30"/>
      <c r="S71" s="31"/>
      <c r="T71" s="31"/>
      <c r="U71" s="31"/>
      <c r="V71" s="31"/>
      <c r="W71" s="31"/>
      <c r="X71" s="31"/>
      <c r="Y71" s="31"/>
      <c r="Z71" s="31"/>
      <c r="AA71" s="30"/>
      <c r="AB71" s="30"/>
      <c r="AC71" s="30"/>
      <c r="AD71" s="30"/>
      <c r="AE71" s="30"/>
      <c r="AF71" s="30"/>
      <c r="AG71" s="30"/>
      <c r="AH71" s="30"/>
      <c r="AI71" s="31"/>
      <c r="AJ71" s="31"/>
      <c r="AK71" s="31"/>
      <c r="AL71" s="31"/>
      <c r="AM71" s="31"/>
      <c r="AN71" s="31"/>
      <c r="AO71" s="31"/>
      <c r="AP71" s="31"/>
      <c r="AQ71" s="30"/>
      <c r="AR71" s="30"/>
      <c r="AS71" s="30"/>
      <c r="AT71" s="30"/>
      <c r="AU71" s="30"/>
      <c r="AV71" s="30"/>
      <c r="AW71" s="30"/>
      <c r="AX71" s="32"/>
      <c r="BB71" s="27"/>
      <c r="BC71" s="27"/>
      <c r="BD71" s="27"/>
      <c r="BE71" s="27"/>
      <c r="BF71" s="27"/>
      <c r="BG71" s="27"/>
      <c r="BH71" s="27"/>
      <c r="BI71" s="27"/>
      <c r="BJ71" s="27"/>
      <c r="BK71" s="27"/>
      <c r="BL71" s="27"/>
      <c r="BM71" s="27"/>
      <c r="BN71" s="27"/>
      <c r="BO71" s="27"/>
      <c r="BP71" s="27"/>
      <c r="BQ71" s="27"/>
      <c r="BR71" s="27"/>
      <c r="BS71" s="27"/>
      <c r="BT71" s="27"/>
      <c r="BU71" s="27"/>
      <c r="BV71" s="27"/>
      <c r="BW71" s="27"/>
      <c r="BX71" s="27"/>
    </row>
    <row r="72" spans="1:82" ht="23.65" customHeight="1">
      <c r="A72" s="197" t="s">
        <v>228</v>
      </c>
      <c r="B72" s="198"/>
      <c r="C72" s="198"/>
      <c r="D72" s="198"/>
      <c r="E72" s="198"/>
      <c r="F72" s="199"/>
      <c r="G72" s="7" t="s">
        <v>119</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9"/>
      <c r="BB72" s="27"/>
      <c r="BC72" s="27"/>
      <c r="BD72" s="27"/>
      <c r="BE72" s="27"/>
      <c r="BF72" s="27"/>
      <c r="BG72" s="27"/>
      <c r="BH72" s="27"/>
      <c r="BI72" s="27"/>
      <c r="BJ72" s="27"/>
      <c r="BK72" s="27"/>
      <c r="BL72" s="27"/>
      <c r="BM72" s="27"/>
      <c r="BN72" s="27"/>
      <c r="BO72" s="27"/>
      <c r="BP72" s="27"/>
      <c r="BQ72" s="27"/>
      <c r="BR72" s="27"/>
      <c r="BS72" s="27"/>
      <c r="BT72" s="27"/>
      <c r="BU72" s="27"/>
      <c r="BV72" s="27"/>
      <c r="BW72" s="27"/>
      <c r="BX72" s="27"/>
    </row>
    <row r="73" spans="1:82" ht="38.65" customHeight="1">
      <c r="A73" s="200"/>
      <c r="B73" s="201"/>
      <c r="C73" s="201"/>
      <c r="D73" s="201"/>
      <c r="E73" s="201"/>
      <c r="F73" s="202"/>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row>
    <row r="74" spans="1:82" ht="41.25" hidden="1" customHeight="1">
      <c r="A74" s="200"/>
      <c r="B74" s="201"/>
      <c r="C74" s="201"/>
      <c r="D74" s="201"/>
      <c r="E74" s="201"/>
      <c r="F74" s="202"/>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row>
    <row r="75" spans="1:82" ht="52.35" hidden="1" customHeight="1">
      <c r="A75" s="200"/>
      <c r="B75" s="201"/>
      <c r="C75" s="201"/>
      <c r="D75" s="201"/>
      <c r="E75" s="201"/>
      <c r="F75" s="202"/>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row>
    <row r="76" spans="1:82" ht="52.35" hidden="1" customHeight="1">
      <c r="A76" s="200"/>
      <c r="B76" s="201"/>
      <c r="C76" s="201"/>
      <c r="D76" s="201"/>
      <c r="E76" s="201"/>
      <c r="F76" s="202"/>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c r="BB76" s="27"/>
      <c r="BC76" s="27"/>
      <c r="BD76" s="27"/>
      <c r="BE76" s="27"/>
      <c r="BF76" s="27"/>
      <c r="BG76" s="27"/>
      <c r="BH76" s="27"/>
      <c r="BI76" s="27"/>
      <c r="BJ76" s="27"/>
      <c r="BK76" s="27"/>
      <c r="BL76" s="27"/>
      <c r="BM76" s="27"/>
      <c r="BN76" s="27" t="s">
        <v>120</v>
      </c>
      <c r="BO76" s="27"/>
      <c r="BP76" s="27"/>
      <c r="BQ76" s="27"/>
      <c r="BR76" s="27"/>
      <c r="BS76" s="27"/>
      <c r="BT76" s="27"/>
      <c r="BU76" s="27"/>
      <c r="BV76" s="27"/>
      <c r="BW76" s="27"/>
      <c r="BX76" s="27"/>
      <c r="BY76" s="27"/>
      <c r="BZ76" s="27"/>
      <c r="CA76" s="27"/>
      <c r="CB76" s="27"/>
      <c r="CC76" s="27"/>
      <c r="CD76" s="27"/>
    </row>
    <row r="77" spans="1:82" ht="52.35" hidden="1" customHeight="1">
      <c r="A77" s="200"/>
      <c r="B77" s="201"/>
      <c r="C77" s="201"/>
      <c r="D77" s="201"/>
      <c r="E77" s="201"/>
      <c r="F77" s="202"/>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c r="BB77" s="27"/>
      <c r="BC77" s="27"/>
      <c r="BD77" s="27"/>
      <c r="BE77" s="27"/>
      <c r="BF77" s="27"/>
      <c r="BG77" s="27"/>
      <c r="BH77" s="64"/>
      <c r="BI77" s="64"/>
      <c r="BJ77" s="64"/>
      <c r="BK77" s="64"/>
      <c r="BL77" s="64"/>
      <c r="BM77" s="28"/>
      <c r="BN77" s="27"/>
      <c r="BO77" s="27"/>
      <c r="BP77" s="27"/>
      <c r="BQ77" s="27"/>
      <c r="BR77" s="27"/>
      <c r="BS77" s="27"/>
      <c r="BT77" s="27"/>
      <c r="BU77" s="27"/>
      <c r="BV77" s="27"/>
      <c r="BW77" s="27"/>
      <c r="BX77" s="27"/>
      <c r="BY77" s="27"/>
      <c r="BZ77" s="27"/>
      <c r="CA77" s="27"/>
      <c r="CB77" s="27"/>
      <c r="CC77" s="27"/>
      <c r="CD77" s="27"/>
    </row>
    <row r="78" spans="1:82" ht="52.35" hidden="1" customHeight="1">
      <c r="A78" s="200"/>
      <c r="B78" s="201"/>
      <c r="C78" s="201"/>
      <c r="D78" s="201"/>
      <c r="E78" s="201"/>
      <c r="F78" s="202"/>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c r="BB78" s="27"/>
      <c r="BC78" s="27"/>
      <c r="BD78" s="27"/>
      <c r="BE78" s="27"/>
      <c r="BF78" s="27"/>
      <c r="BG78" s="27"/>
      <c r="BH78" s="64"/>
      <c r="BI78" s="64"/>
      <c r="BJ78" s="64"/>
      <c r="BK78" s="64"/>
      <c r="BL78" s="64"/>
      <c r="BM78" s="28"/>
      <c r="BN78" s="27" t="s">
        <v>121</v>
      </c>
      <c r="BO78" s="27"/>
      <c r="BP78" s="27"/>
      <c r="BQ78" s="27"/>
      <c r="BR78" s="27"/>
      <c r="BS78" s="27"/>
      <c r="BT78" s="27"/>
      <c r="BU78" s="27"/>
      <c r="BV78" s="27"/>
      <c r="BW78" s="27"/>
      <c r="BX78" s="27"/>
      <c r="BY78" s="27"/>
      <c r="BZ78" s="27"/>
      <c r="CA78" s="27"/>
      <c r="CB78" s="27"/>
      <c r="CC78" s="27"/>
      <c r="CD78" s="27"/>
    </row>
    <row r="79" spans="1:82" ht="52.35" hidden="1" customHeight="1">
      <c r="A79" s="200"/>
      <c r="B79" s="201"/>
      <c r="C79" s="201"/>
      <c r="D79" s="201"/>
      <c r="E79" s="201"/>
      <c r="F79" s="202"/>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c r="BB79" s="27"/>
      <c r="BC79" s="27"/>
      <c r="BD79" s="27"/>
      <c r="BE79" s="27"/>
      <c r="BF79" s="27"/>
      <c r="BG79" s="27"/>
      <c r="BH79" s="64"/>
      <c r="BI79" s="64"/>
      <c r="BJ79" s="64"/>
      <c r="BK79" s="64"/>
      <c r="BL79" s="64"/>
      <c r="BM79" s="28"/>
      <c r="BN79" s="27"/>
      <c r="BO79" s="27"/>
      <c r="BP79" s="27"/>
      <c r="BQ79" s="27"/>
      <c r="BR79" s="27"/>
      <c r="BS79" s="27"/>
      <c r="BT79" s="27"/>
      <c r="BU79" s="27"/>
      <c r="BV79" s="27"/>
      <c r="BW79" s="27"/>
      <c r="BX79" s="27"/>
      <c r="BY79" s="27"/>
      <c r="BZ79" s="27"/>
      <c r="CA79" s="27"/>
      <c r="CB79" s="27"/>
      <c r="CC79" s="27"/>
      <c r="CD79" s="27"/>
    </row>
    <row r="80" spans="1:82" ht="52.35" hidden="1" customHeight="1">
      <c r="A80" s="200"/>
      <c r="B80" s="201"/>
      <c r="C80" s="201"/>
      <c r="D80" s="201"/>
      <c r="E80" s="201"/>
      <c r="F80" s="202"/>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row>
    <row r="81" spans="1:82" ht="41.25" customHeight="1">
      <c r="A81" s="200"/>
      <c r="B81" s="201"/>
      <c r="C81" s="201"/>
      <c r="D81" s="201"/>
      <c r="E81" s="201"/>
      <c r="F81" s="202"/>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row>
    <row r="82" spans="1:82" ht="52.5" customHeight="1">
      <c r="A82" s="200"/>
      <c r="B82" s="201"/>
      <c r="C82" s="201"/>
      <c r="D82" s="201"/>
      <c r="E82" s="201"/>
      <c r="F82" s="202"/>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row>
    <row r="83" spans="1:82" ht="52.5" customHeight="1">
      <c r="A83" s="200"/>
      <c r="B83" s="201"/>
      <c r="C83" s="201"/>
      <c r="D83" s="201"/>
      <c r="E83" s="201"/>
      <c r="F83" s="202"/>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row>
    <row r="84" spans="1:82" ht="52.5" customHeight="1">
      <c r="A84" s="200"/>
      <c r="B84" s="201"/>
      <c r="C84" s="201"/>
      <c r="D84" s="201"/>
      <c r="E84" s="201"/>
      <c r="F84" s="202"/>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row>
    <row r="85" spans="1:82" ht="52.5" customHeight="1">
      <c r="A85" s="200"/>
      <c r="B85" s="201"/>
      <c r="C85" s="201"/>
      <c r="D85" s="201"/>
      <c r="E85" s="201"/>
      <c r="F85" s="202"/>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row>
    <row r="86" spans="1:82" ht="52.5" customHeight="1">
      <c r="A86" s="200"/>
      <c r="B86" s="201"/>
      <c r="C86" s="201"/>
      <c r="D86" s="201"/>
      <c r="E86" s="201"/>
      <c r="F86" s="202"/>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row>
    <row r="87" spans="1:82" ht="52.5" customHeight="1">
      <c r="A87" s="200"/>
      <c r="B87" s="201"/>
      <c r="C87" s="201"/>
      <c r="D87" s="201"/>
      <c r="E87" s="201"/>
      <c r="F87" s="202"/>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row>
    <row r="88" spans="1:82" ht="52.5" customHeight="1">
      <c r="A88" s="200"/>
      <c r="B88" s="201"/>
      <c r="C88" s="201"/>
      <c r="D88" s="201"/>
      <c r="E88" s="201"/>
      <c r="F88" s="202"/>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row>
    <row r="89" spans="1:82" ht="52.5" customHeight="1">
      <c r="A89" s="200"/>
      <c r="B89" s="201"/>
      <c r="C89" s="201"/>
      <c r="D89" s="201"/>
      <c r="E89" s="201"/>
      <c r="F89" s="202"/>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row>
    <row r="90" spans="1:82" ht="52.5" customHeight="1">
      <c r="A90" s="200"/>
      <c r="B90" s="201"/>
      <c r="C90" s="201"/>
      <c r="D90" s="201"/>
      <c r="E90" s="201"/>
      <c r="F90" s="202"/>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row>
    <row r="91" spans="1:82" ht="42.6" customHeight="1">
      <c r="A91" s="200"/>
      <c r="B91" s="201"/>
      <c r="C91" s="201"/>
      <c r="D91" s="201"/>
      <c r="E91" s="201"/>
      <c r="F91" s="202"/>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row>
    <row r="92" spans="1:82" ht="52.5" customHeight="1">
      <c r="A92" s="200"/>
      <c r="B92" s="201"/>
      <c r="C92" s="201"/>
      <c r="D92" s="201"/>
      <c r="E92" s="201"/>
      <c r="F92" s="202"/>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2"/>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row>
    <row r="93" spans="1:82" ht="52.5" customHeight="1">
      <c r="A93" s="200"/>
      <c r="B93" s="201"/>
      <c r="C93" s="201"/>
      <c r="D93" s="201"/>
      <c r="E93" s="201"/>
      <c r="F93" s="202"/>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2"/>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row>
    <row r="94" spans="1:82" ht="52.5" customHeight="1">
      <c r="A94" s="200"/>
      <c r="B94" s="201"/>
      <c r="C94" s="201"/>
      <c r="D94" s="201"/>
      <c r="E94" s="201"/>
      <c r="F94" s="202"/>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2"/>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row>
    <row r="95" spans="1:82" ht="52.5" customHeight="1">
      <c r="A95" s="200"/>
      <c r="B95" s="201"/>
      <c r="C95" s="201"/>
      <c r="D95" s="201"/>
      <c r="E95" s="201"/>
      <c r="F95" s="202"/>
      <c r="G95" s="10"/>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2"/>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row>
    <row r="96" spans="1:82" ht="52.5" customHeight="1">
      <c r="A96" s="200"/>
      <c r="B96" s="201"/>
      <c r="C96" s="201"/>
      <c r="D96" s="201"/>
      <c r="E96" s="201"/>
      <c r="F96" s="202"/>
      <c r="G96" s="10"/>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2"/>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row>
    <row r="97" spans="1:82" ht="52.5" customHeight="1">
      <c r="A97" s="200"/>
      <c r="B97" s="201"/>
      <c r="C97" s="201"/>
      <c r="D97" s="201"/>
      <c r="E97" s="201"/>
      <c r="F97" s="202"/>
      <c r="G97" s="10"/>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2"/>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row>
    <row r="98" spans="1:82" ht="52.5" customHeight="1">
      <c r="A98" s="200"/>
      <c r="B98" s="201"/>
      <c r="C98" s="201"/>
      <c r="D98" s="201"/>
      <c r="E98" s="201"/>
      <c r="F98" s="202"/>
      <c r="G98" s="10"/>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2"/>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row>
    <row r="99" spans="1:82" ht="52.5" customHeight="1">
      <c r="A99" s="200"/>
      <c r="B99" s="201"/>
      <c r="C99" s="201"/>
      <c r="D99" s="201"/>
      <c r="E99" s="201"/>
      <c r="F99" s="202"/>
      <c r="G99" s="10"/>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2"/>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row>
    <row r="100" spans="1:82" ht="52.5" customHeight="1">
      <c r="A100" s="200"/>
      <c r="B100" s="201"/>
      <c r="C100" s="201"/>
      <c r="D100" s="201"/>
      <c r="E100" s="201"/>
      <c r="F100" s="202"/>
      <c r="G100" s="10"/>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2"/>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row>
    <row r="101" spans="1:82" ht="47.85" customHeight="1">
      <c r="A101" s="200"/>
      <c r="B101" s="201"/>
      <c r="C101" s="201"/>
      <c r="D101" s="201"/>
      <c r="E101" s="201"/>
      <c r="F101" s="202"/>
      <c r="G101" s="10"/>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2"/>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row>
    <row r="102" spans="1:82" ht="18.399999999999999" customHeight="1">
      <c r="A102" s="200"/>
      <c r="B102" s="201"/>
      <c r="C102" s="201"/>
      <c r="D102" s="201"/>
      <c r="E102" s="201"/>
      <c r="F102" s="202"/>
      <c r="G102" s="10"/>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2"/>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row>
    <row r="103" spans="1:82" ht="27.75" customHeight="1" thickBot="1">
      <c r="A103" s="203"/>
      <c r="B103" s="204"/>
      <c r="C103" s="204"/>
      <c r="D103" s="204"/>
      <c r="E103" s="204"/>
      <c r="F103" s="205"/>
      <c r="G103" s="10"/>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2"/>
      <c r="BB103" s="27"/>
      <c r="BC103" s="27"/>
      <c r="BD103" s="27"/>
      <c r="BE103" s="27"/>
      <c r="BF103" s="27"/>
      <c r="BG103" s="27"/>
      <c r="BH103" s="27"/>
      <c r="BI103" s="27"/>
      <c r="BJ103" s="27"/>
      <c r="BK103" s="27"/>
      <c r="BL103" s="27"/>
      <c r="BM103" s="27"/>
      <c r="BN103" s="27"/>
      <c r="BO103" s="27"/>
      <c r="BP103" s="27"/>
      <c r="BQ103" s="27"/>
      <c r="BR103" s="27"/>
      <c r="BS103" s="65"/>
      <c r="BT103" s="65"/>
      <c r="BU103" s="65"/>
      <c r="BV103" s="65"/>
      <c r="BW103" s="65"/>
      <c r="BX103" s="28"/>
      <c r="BY103" s="27"/>
      <c r="BZ103" s="27"/>
      <c r="CA103" s="27"/>
      <c r="CB103" s="27"/>
      <c r="CC103" s="27"/>
      <c r="CD103" s="27"/>
    </row>
    <row r="104" spans="1:82" ht="0.95" customHeight="1" thickBot="1">
      <c r="A104" s="13"/>
      <c r="B104" s="13"/>
      <c r="C104" s="13"/>
      <c r="D104" s="13"/>
      <c r="E104" s="13"/>
      <c r="F104" s="13"/>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BB104" s="27"/>
      <c r="BC104" s="27"/>
      <c r="BD104" s="27"/>
      <c r="BE104" s="27"/>
      <c r="BF104" s="27"/>
      <c r="BG104" s="27"/>
      <c r="BH104" s="27"/>
      <c r="BI104" s="27"/>
      <c r="BJ104" s="27"/>
      <c r="BK104" s="27"/>
      <c r="BL104" s="27"/>
      <c r="BM104" s="27"/>
      <c r="BN104" s="27" t="s">
        <v>121</v>
      </c>
      <c r="BO104" s="27"/>
      <c r="BP104" s="27"/>
      <c r="BQ104" s="27"/>
      <c r="BR104" s="27"/>
      <c r="BS104" s="65"/>
      <c r="BT104" s="65"/>
      <c r="BU104" s="65"/>
      <c r="BV104" s="65"/>
      <c r="BW104" s="65"/>
      <c r="BX104" s="28"/>
      <c r="BY104" s="27"/>
      <c r="BZ104" s="27"/>
      <c r="CA104" s="27"/>
      <c r="CB104" s="27"/>
      <c r="CC104" s="27"/>
      <c r="CD104" s="27"/>
    </row>
    <row r="105" spans="1:82" ht="30" customHeight="1">
      <c r="A105" s="146" t="s">
        <v>229</v>
      </c>
      <c r="B105" s="147"/>
      <c r="C105" s="147"/>
      <c r="D105" s="147"/>
      <c r="E105" s="147"/>
      <c r="F105" s="148"/>
      <c r="G105" s="155" t="s">
        <v>123</v>
      </c>
      <c r="H105" s="156"/>
      <c r="I105" s="156"/>
      <c r="J105" s="156"/>
      <c r="K105" s="156"/>
      <c r="L105" s="156"/>
      <c r="M105" s="156"/>
      <c r="N105" s="156"/>
      <c r="O105" s="156"/>
      <c r="P105" s="156"/>
      <c r="Q105" s="156"/>
      <c r="R105" s="156"/>
      <c r="S105" s="156"/>
      <c r="T105" s="156"/>
      <c r="U105" s="156"/>
      <c r="V105" s="156"/>
      <c r="W105" s="156"/>
      <c r="X105" s="156"/>
      <c r="Y105" s="156"/>
      <c r="Z105" s="156"/>
      <c r="AA105" s="156"/>
      <c r="AB105" s="157"/>
      <c r="AC105" s="155" t="s">
        <v>124</v>
      </c>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91"/>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row>
    <row r="106" spans="1:82" ht="24.75" customHeight="1">
      <c r="A106" s="149"/>
      <c r="B106" s="150"/>
      <c r="C106" s="150"/>
      <c r="D106" s="150"/>
      <c r="E106" s="150"/>
      <c r="F106" s="151"/>
      <c r="G106" s="129" t="s">
        <v>68</v>
      </c>
      <c r="H106" s="130"/>
      <c r="I106" s="130"/>
      <c r="J106" s="130"/>
      <c r="K106" s="130"/>
      <c r="L106" s="131" t="s">
        <v>125</v>
      </c>
      <c r="M106" s="132"/>
      <c r="N106" s="132"/>
      <c r="O106" s="132"/>
      <c r="P106" s="132"/>
      <c r="Q106" s="132"/>
      <c r="R106" s="132"/>
      <c r="S106" s="132"/>
      <c r="T106" s="132"/>
      <c r="U106" s="132"/>
      <c r="V106" s="132"/>
      <c r="W106" s="132"/>
      <c r="X106" s="133"/>
      <c r="Y106" s="134" t="s">
        <v>126</v>
      </c>
      <c r="Z106" s="135"/>
      <c r="AA106" s="135"/>
      <c r="AB106" s="136"/>
      <c r="AC106" s="129" t="s">
        <v>68</v>
      </c>
      <c r="AD106" s="130"/>
      <c r="AE106" s="130"/>
      <c r="AF106" s="130"/>
      <c r="AG106" s="130"/>
      <c r="AH106" s="131" t="s">
        <v>125</v>
      </c>
      <c r="AI106" s="132"/>
      <c r="AJ106" s="132"/>
      <c r="AK106" s="132"/>
      <c r="AL106" s="132"/>
      <c r="AM106" s="132"/>
      <c r="AN106" s="132"/>
      <c r="AO106" s="132"/>
      <c r="AP106" s="132"/>
      <c r="AQ106" s="132"/>
      <c r="AR106" s="132"/>
      <c r="AS106" s="132"/>
      <c r="AT106" s="133"/>
      <c r="AU106" s="134" t="s">
        <v>126</v>
      </c>
      <c r="AV106" s="135"/>
      <c r="AW106" s="135"/>
      <c r="AX106" s="13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row>
    <row r="107" spans="1:82" ht="24.75" customHeight="1">
      <c r="A107" s="149"/>
      <c r="B107" s="150"/>
      <c r="C107" s="150"/>
      <c r="D107" s="150"/>
      <c r="E107" s="150"/>
      <c r="F107" s="151"/>
      <c r="G107" s="115" t="s">
        <v>127</v>
      </c>
      <c r="H107" s="116"/>
      <c r="I107" s="116"/>
      <c r="J107" s="116"/>
      <c r="K107" s="117"/>
      <c r="L107" s="118" t="s">
        <v>128</v>
      </c>
      <c r="M107" s="119"/>
      <c r="N107" s="119"/>
      <c r="O107" s="119"/>
      <c r="P107" s="119"/>
      <c r="Q107" s="119"/>
      <c r="R107" s="119"/>
      <c r="S107" s="119"/>
      <c r="T107" s="119"/>
      <c r="U107" s="119"/>
      <c r="V107" s="119"/>
      <c r="W107" s="119"/>
      <c r="X107" s="120"/>
      <c r="Y107" s="121">
        <v>3.57</v>
      </c>
      <c r="Z107" s="122"/>
      <c r="AA107" s="122"/>
      <c r="AB107" s="123"/>
      <c r="AC107" s="115" t="s">
        <v>127</v>
      </c>
      <c r="AD107" s="116"/>
      <c r="AE107" s="116"/>
      <c r="AF107" s="116"/>
      <c r="AG107" s="117"/>
      <c r="AH107" s="118" t="s">
        <v>129</v>
      </c>
      <c r="AI107" s="119"/>
      <c r="AJ107" s="119"/>
      <c r="AK107" s="119"/>
      <c r="AL107" s="119"/>
      <c r="AM107" s="119"/>
      <c r="AN107" s="119"/>
      <c r="AO107" s="119"/>
      <c r="AP107" s="119"/>
      <c r="AQ107" s="119"/>
      <c r="AR107" s="119"/>
      <c r="AS107" s="119"/>
      <c r="AT107" s="120"/>
      <c r="AU107" s="121">
        <v>2592.9634070000002</v>
      </c>
      <c r="AV107" s="122"/>
      <c r="AW107" s="122"/>
      <c r="AX107" s="124"/>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row>
    <row r="108" spans="1:82" ht="24.75" customHeight="1">
      <c r="A108" s="149"/>
      <c r="B108" s="150"/>
      <c r="C108" s="150"/>
      <c r="D108" s="150"/>
      <c r="E108" s="150"/>
      <c r="F108" s="151"/>
      <c r="G108" s="84"/>
      <c r="H108" s="85"/>
      <c r="I108" s="85"/>
      <c r="J108" s="85"/>
      <c r="K108" s="86"/>
      <c r="L108" s="87"/>
      <c r="M108" s="88"/>
      <c r="N108" s="88"/>
      <c r="O108" s="88"/>
      <c r="P108" s="88"/>
      <c r="Q108" s="88"/>
      <c r="R108" s="88"/>
      <c r="S108" s="88"/>
      <c r="T108" s="88"/>
      <c r="U108" s="88"/>
      <c r="V108" s="88"/>
      <c r="W108" s="88"/>
      <c r="X108" s="89"/>
      <c r="Y108" s="111"/>
      <c r="Z108" s="112"/>
      <c r="AA108" s="112"/>
      <c r="AB108" s="114"/>
      <c r="AC108" s="84"/>
      <c r="AD108" s="85"/>
      <c r="AE108" s="85"/>
      <c r="AF108" s="85"/>
      <c r="AG108" s="86"/>
      <c r="AH108" s="87"/>
      <c r="AI108" s="88"/>
      <c r="AJ108" s="88"/>
      <c r="AK108" s="88"/>
      <c r="AL108" s="88"/>
      <c r="AM108" s="88"/>
      <c r="AN108" s="88"/>
      <c r="AO108" s="88"/>
      <c r="AP108" s="88"/>
      <c r="AQ108" s="88"/>
      <c r="AR108" s="88"/>
      <c r="AS108" s="88"/>
      <c r="AT108" s="89"/>
      <c r="AU108" s="111"/>
      <c r="AV108" s="112"/>
      <c r="AW108" s="112"/>
      <c r="AX108" s="113"/>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row>
    <row r="109" spans="1:82" ht="24.75" customHeight="1">
      <c r="A109" s="149"/>
      <c r="B109" s="150"/>
      <c r="C109" s="150"/>
      <c r="D109" s="150"/>
      <c r="E109" s="150"/>
      <c r="F109" s="151"/>
      <c r="G109" s="84"/>
      <c r="H109" s="85"/>
      <c r="I109" s="85"/>
      <c r="J109" s="85"/>
      <c r="K109" s="86"/>
      <c r="L109" s="87"/>
      <c r="M109" s="88"/>
      <c r="N109" s="88"/>
      <c r="O109" s="88"/>
      <c r="P109" s="88"/>
      <c r="Q109" s="88"/>
      <c r="R109" s="88"/>
      <c r="S109" s="88"/>
      <c r="T109" s="88"/>
      <c r="U109" s="88"/>
      <c r="V109" s="88"/>
      <c r="W109" s="88"/>
      <c r="X109" s="89"/>
      <c r="Y109" s="111"/>
      <c r="Z109" s="112"/>
      <c r="AA109" s="112"/>
      <c r="AB109" s="114"/>
      <c r="AC109" s="84"/>
      <c r="AD109" s="85"/>
      <c r="AE109" s="85"/>
      <c r="AF109" s="85"/>
      <c r="AG109" s="86"/>
      <c r="AH109" s="87"/>
      <c r="AI109" s="88"/>
      <c r="AJ109" s="88"/>
      <c r="AK109" s="88"/>
      <c r="AL109" s="88"/>
      <c r="AM109" s="88"/>
      <c r="AN109" s="88"/>
      <c r="AO109" s="88"/>
      <c r="AP109" s="88"/>
      <c r="AQ109" s="88"/>
      <c r="AR109" s="88"/>
      <c r="AS109" s="88"/>
      <c r="AT109" s="89"/>
      <c r="AU109" s="111"/>
      <c r="AV109" s="112"/>
      <c r="AW109" s="112"/>
      <c r="AX109" s="113"/>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row>
    <row r="110" spans="1:82" ht="24.75" customHeight="1">
      <c r="A110" s="149"/>
      <c r="B110" s="150"/>
      <c r="C110" s="150"/>
      <c r="D110" s="150"/>
      <c r="E110" s="150"/>
      <c r="F110" s="151"/>
      <c r="G110" s="84"/>
      <c r="H110" s="85"/>
      <c r="I110" s="85"/>
      <c r="J110" s="85"/>
      <c r="K110" s="86"/>
      <c r="L110" s="87"/>
      <c r="M110" s="88"/>
      <c r="N110" s="88"/>
      <c r="O110" s="88"/>
      <c r="P110" s="88"/>
      <c r="Q110" s="88"/>
      <c r="R110" s="88"/>
      <c r="S110" s="88"/>
      <c r="T110" s="88"/>
      <c r="U110" s="88"/>
      <c r="V110" s="88"/>
      <c r="W110" s="88"/>
      <c r="X110" s="89"/>
      <c r="Y110" s="111"/>
      <c r="Z110" s="112"/>
      <c r="AA110" s="112"/>
      <c r="AB110" s="114"/>
      <c r="AC110" s="84"/>
      <c r="AD110" s="85"/>
      <c r="AE110" s="85"/>
      <c r="AF110" s="85"/>
      <c r="AG110" s="86"/>
      <c r="AH110" s="87"/>
      <c r="AI110" s="88"/>
      <c r="AJ110" s="88"/>
      <c r="AK110" s="88"/>
      <c r="AL110" s="88"/>
      <c r="AM110" s="88"/>
      <c r="AN110" s="88"/>
      <c r="AO110" s="88"/>
      <c r="AP110" s="88"/>
      <c r="AQ110" s="88"/>
      <c r="AR110" s="88"/>
      <c r="AS110" s="88"/>
      <c r="AT110" s="89"/>
      <c r="AU110" s="111"/>
      <c r="AV110" s="112"/>
      <c r="AW110" s="112"/>
      <c r="AX110" s="113"/>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row>
    <row r="111" spans="1:82" ht="24.75" customHeight="1">
      <c r="A111" s="149"/>
      <c r="B111" s="150"/>
      <c r="C111" s="150"/>
      <c r="D111" s="150"/>
      <c r="E111" s="150"/>
      <c r="F111" s="151"/>
      <c r="G111" s="84"/>
      <c r="H111" s="85"/>
      <c r="I111" s="85"/>
      <c r="J111" s="85"/>
      <c r="K111" s="86"/>
      <c r="L111" s="87"/>
      <c r="M111" s="88"/>
      <c r="N111" s="88"/>
      <c r="O111" s="88"/>
      <c r="P111" s="88"/>
      <c r="Q111" s="88"/>
      <c r="R111" s="88"/>
      <c r="S111" s="88"/>
      <c r="T111" s="88"/>
      <c r="U111" s="88"/>
      <c r="V111" s="88"/>
      <c r="W111" s="88"/>
      <c r="X111" s="89"/>
      <c r="Y111" s="111"/>
      <c r="Z111" s="112"/>
      <c r="AA111" s="112"/>
      <c r="AB111" s="112"/>
      <c r="AC111" s="84"/>
      <c r="AD111" s="85"/>
      <c r="AE111" s="85"/>
      <c r="AF111" s="85"/>
      <c r="AG111" s="86"/>
      <c r="AH111" s="87"/>
      <c r="AI111" s="88"/>
      <c r="AJ111" s="88"/>
      <c r="AK111" s="88"/>
      <c r="AL111" s="88"/>
      <c r="AM111" s="88"/>
      <c r="AN111" s="88"/>
      <c r="AO111" s="88"/>
      <c r="AP111" s="88"/>
      <c r="AQ111" s="88"/>
      <c r="AR111" s="88"/>
      <c r="AS111" s="88"/>
      <c r="AT111" s="89"/>
      <c r="AU111" s="111"/>
      <c r="AV111" s="112"/>
      <c r="AW111" s="112"/>
      <c r="AX111" s="113"/>
      <c r="BB111" s="27"/>
      <c r="BC111" s="27"/>
      <c r="BD111" s="27"/>
      <c r="BE111" s="27"/>
      <c r="BF111" s="27"/>
      <c r="BG111" s="27"/>
      <c r="BH111" s="27"/>
      <c r="BI111" s="27"/>
      <c r="BJ111" s="27"/>
      <c r="BK111" s="27"/>
      <c r="BL111" s="64"/>
      <c r="BM111" s="64"/>
      <c r="BN111" s="64"/>
      <c r="BO111" s="64"/>
      <c r="BP111" s="64"/>
      <c r="BQ111" s="27"/>
      <c r="BR111" s="27"/>
      <c r="BS111" s="27"/>
      <c r="BT111" s="27"/>
      <c r="BU111" s="27"/>
      <c r="BV111" s="27"/>
      <c r="BW111" s="27"/>
      <c r="BX111" s="27"/>
      <c r="BY111" s="27"/>
      <c r="BZ111" s="27"/>
      <c r="CA111" s="27"/>
      <c r="CB111" s="27"/>
      <c r="CC111" s="27"/>
      <c r="CD111" s="27"/>
    </row>
    <row r="112" spans="1:82" ht="24.75" customHeight="1">
      <c r="A112" s="149"/>
      <c r="B112" s="150"/>
      <c r="C112" s="150"/>
      <c r="D112" s="150"/>
      <c r="E112" s="150"/>
      <c r="F112" s="151"/>
      <c r="G112" s="84"/>
      <c r="H112" s="85"/>
      <c r="I112" s="85"/>
      <c r="J112" s="85"/>
      <c r="K112" s="86"/>
      <c r="L112" s="87"/>
      <c r="M112" s="88"/>
      <c r="N112" s="88"/>
      <c r="O112" s="88"/>
      <c r="P112" s="88"/>
      <c r="Q112" s="88"/>
      <c r="R112" s="88"/>
      <c r="S112" s="88"/>
      <c r="T112" s="88"/>
      <c r="U112" s="88"/>
      <c r="V112" s="88"/>
      <c r="W112" s="88"/>
      <c r="X112" s="89"/>
      <c r="Y112" s="111"/>
      <c r="Z112" s="112"/>
      <c r="AA112" s="112"/>
      <c r="AB112" s="112"/>
      <c r="AC112" s="84"/>
      <c r="AD112" s="85"/>
      <c r="AE112" s="85"/>
      <c r="AF112" s="85"/>
      <c r="AG112" s="86"/>
      <c r="AH112" s="87"/>
      <c r="AI112" s="88"/>
      <c r="AJ112" s="88"/>
      <c r="AK112" s="88"/>
      <c r="AL112" s="88"/>
      <c r="AM112" s="88"/>
      <c r="AN112" s="88"/>
      <c r="AO112" s="88"/>
      <c r="AP112" s="88"/>
      <c r="AQ112" s="88"/>
      <c r="AR112" s="88"/>
      <c r="AS112" s="88"/>
      <c r="AT112" s="89"/>
      <c r="AU112" s="111"/>
      <c r="AV112" s="112"/>
      <c r="AW112" s="112"/>
      <c r="AX112" s="113"/>
      <c r="BB112" s="27"/>
      <c r="BC112" s="27"/>
      <c r="BD112" s="27"/>
      <c r="BE112" s="27"/>
      <c r="BF112" s="27"/>
      <c r="BG112" s="27"/>
      <c r="BH112" s="27"/>
      <c r="BI112" s="27"/>
      <c r="BJ112" s="27"/>
      <c r="BK112" s="27"/>
      <c r="BL112" s="64"/>
      <c r="BM112" s="64"/>
      <c r="BN112" s="64"/>
      <c r="BO112" s="64"/>
      <c r="BP112" s="64"/>
      <c r="BQ112" s="27"/>
      <c r="BR112" s="27"/>
      <c r="BS112" s="27"/>
      <c r="BT112" s="27"/>
      <c r="BU112" s="27"/>
      <c r="BV112" s="27"/>
      <c r="BW112" s="27"/>
      <c r="BX112" s="27"/>
      <c r="BY112" s="27"/>
      <c r="BZ112" s="27"/>
      <c r="CA112" s="27"/>
      <c r="CB112" s="27"/>
      <c r="CC112" s="27"/>
      <c r="CD112" s="27"/>
    </row>
    <row r="113" spans="1:82" ht="24.75" customHeight="1">
      <c r="A113" s="149"/>
      <c r="B113" s="150"/>
      <c r="C113" s="150"/>
      <c r="D113" s="150"/>
      <c r="E113" s="150"/>
      <c r="F113" s="151"/>
      <c r="G113" s="84"/>
      <c r="H113" s="85"/>
      <c r="I113" s="85"/>
      <c r="J113" s="85"/>
      <c r="K113" s="86"/>
      <c r="L113" s="87"/>
      <c r="M113" s="88"/>
      <c r="N113" s="88"/>
      <c r="O113" s="88"/>
      <c r="P113" s="88"/>
      <c r="Q113" s="88"/>
      <c r="R113" s="88"/>
      <c r="S113" s="88"/>
      <c r="T113" s="88"/>
      <c r="U113" s="88"/>
      <c r="V113" s="88"/>
      <c r="W113" s="88"/>
      <c r="X113" s="89"/>
      <c r="Y113" s="111"/>
      <c r="Z113" s="112"/>
      <c r="AA113" s="112"/>
      <c r="AB113" s="112"/>
      <c r="AC113" s="84"/>
      <c r="AD113" s="85"/>
      <c r="AE113" s="85"/>
      <c r="AF113" s="85"/>
      <c r="AG113" s="86"/>
      <c r="AH113" s="87"/>
      <c r="AI113" s="88"/>
      <c r="AJ113" s="88"/>
      <c r="AK113" s="88"/>
      <c r="AL113" s="88"/>
      <c r="AM113" s="88"/>
      <c r="AN113" s="88"/>
      <c r="AO113" s="88"/>
      <c r="AP113" s="88"/>
      <c r="AQ113" s="88"/>
      <c r="AR113" s="88"/>
      <c r="AS113" s="88"/>
      <c r="AT113" s="89"/>
      <c r="AU113" s="111"/>
      <c r="AV113" s="112"/>
      <c r="AW113" s="112"/>
      <c r="AX113" s="113"/>
      <c r="BB113" s="27"/>
      <c r="BC113" s="27"/>
      <c r="BD113" s="27"/>
      <c r="BE113" s="27"/>
      <c r="BF113" s="27"/>
      <c r="BG113" s="27"/>
      <c r="BH113" s="27"/>
      <c r="BI113" s="27"/>
      <c r="BJ113" s="27"/>
      <c r="BK113" s="27"/>
      <c r="BL113" s="64"/>
      <c r="BM113" s="64"/>
      <c r="BN113" s="64"/>
      <c r="BO113" s="64"/>
      <c r="BP113" s="64"/>
      <c r="BQ113" s="27"/>
      <c r="BR113" s="27"/>
      <c r="BS113" s="27"/>
      <c r="BT113" s="27"/>
      <c r="BU113" s="27"/>
      <c r="BV113" s="27"/>
      <c r="BW113" s="27"/>
      <c r="BX113" s="27"/>
      <c r="BY113" s="27"/>
      <c r="BZ113" s="27"/>
      <c r="CA113" s="27"/>
      <c r="CB113" s="27"/>
      <c r="CC113" s="27"/>
      <c r="CD113" s="27"/>
    </row>
    <row r="114" spans="1:82" ht="24.75" customHeight="1">
      <c r="A114" s="149"/>
      <c r="B114" s="150"/>
      <c r="C114" s="150"/>
      <c r="D114" s="150"/>
      <c r="E114" s="150"/>
      <c r="F114" s="151"/>
      <c r="G114" s="75"/>
      <c r="H114" s="76"/>
      <c r="I114" s="76"/>
      <c r="J114" s="76"/>
      <c r="K114" s="77"/>
      <c r="L114" s="78"/>
      <c r="M114" s="79"/>
      <c r="N114" s="79"/>
      <c r="O114" s="79"/>
      <c r="P114" s="79"/>
      <c r="Q114" s="79"/>
      <c r="R114" s="79"/>
      <c r="S114" s="79"/>
      <c r="T114" s="79"/>
      <c r="U114" s="79"/>
      <c r="V114" s="79"/>
      <c r="W114" s="79"/>
      <c r="X114" s="80"/>
      <c r="Y114" s="81"/>
      <c r="Z114" s="82"/>
      <c r="AA114" s="82"/>
      <c r="AB114" s="82"/>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row>
    <row r="115" spans="1:82" ht="24.75" customHeight="1">
      <c r="A115" s="149"/>
      <c r="B115" s="150"/>
      <c r="C115" s="150"/>
      <c r="D115" s="150"/>
      <c r="E115" s="150"/>
      <c r="F115" s="151"/>
      <c r="G115" s="138" t="s">
        <v>37</v>
      </c>
      <c r="H115" s="132"/>
      <c r="I115" s="132"/>
      <c r="J115" s="132"/>
      <c r="K115" s="132"/>
      <c r="L115" s="139"/>
      <c r="M115" s="140"/>
      <c r="N115" s="140"/>
      <c r="O115" s="140"/>
      <c r="P115" s="140"/>
      <c r="Q115" s="140"/>
      <c r="R115" s="140"/>
      <c r="S115" s="140"/>
      <c r="T115" s="140"/>
      <c r="U115" s="140"/>
      <c r="V115" s="140"/>
      <c r="W115" s="140"/>
      <c r="X115" s="141"/>
      <c r="Y115" s="142">
        <f>SUM(Y107:AB114)</f>
        <v>3.57</v>
      </c>
      <c r="Z115" s="143"/>
      <c r="AA115" s="143"/>
      <c r="AB115" s="144"/>
      <c r="AC115" s="138" t="s">
        <v>37</v>
      </c>
      <c r="AD115" s="132"/>
      <c r="AE115" s="132"/>
      <c r="AF115" s="132"/>
      <c r="AG115" s="132"/>
      <c r="AH115" s="139"/>
      <c r="AI115" s="140"/>
      <c r="AJ115" s="140"/>
      <c r="AK115" s="140"/>
      <c r="AL115" s="140"/>
      <c r="AM115" s="140"/>
      <c r="AN115" s="140"/>
      <c r="AO115" s="140"/>
      <c r="AP115" s="140"/>
      <c r="AQ115" s="140"/>
      <c r="AR115" s="140"/>
      <c r="AS115" s="140"/>
      <c r="AT115" s="141"/>
      <c r="AU115" s="142">
        <f>SUM(AU107:AX114)</f>
        <v>2592.9634070000002</v>
      </c>
      <c r="AV115" s="143"/>
      <c r="AW115" s="143"/>
      <c r="AX115" s="145"/>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row>
    <row r="116" spans="1:82" ht="30" customHeight="1">
      <c r="A116" s="149"/>
      <c r="B116" s="150"/>
      <c r="C116" s="150"/>
      <c r="D116" s="150"/>
      <c r="E116" s="150"/>
      <c r="F116" s="151"/>
      <c r="G116" s="125" t="s">
        <v>130</v>
      </c>
      <c r="H116" s="126"/>
      <c r="I116" s="126"/>
      <c r="J116" s="126"/>
      <c r="K116" s="126"/>
      <c r="L116" s="126"/>
      <c r="M116" s="126"/>
      <c r="N116" s="126"/>
      <c r="O116" s="126"/>
      <c r="P116" s="126"/>
      <c r="Q116" s="126"/>
      <c r="R116" s="126"/>
      <c r="S116" s="126"/>
      <c r="T116" s="126"/>
      <c r="U116" s="126"/>
      <c r="V116" s="126"/>
      <c r="W116" s="126"/>
      <c r="X116" s="126"/>
      <c r="Y116" s="126"/>
      <c r="Z116" s="126"/>
      <c r="AA116" s="126"/>
      <c r="AB116" s="127"/>
      <c r="AC116" s="125" t="s">
        <v>131</v>
      </c>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8"/>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row>
    <row r="117" spans="1:82" ht="25.5" customHeight="1">
      <c r="A117" s="149"/>
      <c r="B117" s="150"/>
      <c r="C117" s="150"/>
      <c r="D117" s="150"/>
      <c r="E117" s="150"/>
      <c r="F117" s="151"/>
      <c r="G117" s="129" t="s">
        <v>68</v>
      </c>
      <c r="H117" s="130"/>
      <c r="I117" s="130"/>
      <c r="J117" s="130"/>
      <c r="K117" s="130"/>
      <c r="L117" s="131" t="s">
        <v>125</v>
      </c>
      <c r="M117" s="132"/>
      <c r="N117" s="132"/>
      <c r="O117" s="132"/>
      <c r="P117" s="132"/>
      <c r="Q117" s="132"/>
      <c r="R117" s="132"/>
      <c r="S117" s="132"/>
      <c r="T117" s="132"/>
      <c r="U117" s="132"/>
      <c r="V117" s="132"/>
      <c r="W117" s="132"/>
      <c r="X117" s="133"/>
      <c r="Y117" s="134" t="s">
        <v>126</v>
      </c>
      <c r="Z117" s="135"/>
      <c r="AA117" s="135"/>
      <c r="AB117" s="136"/>
      <c r="AC117" s="129" t="s">
        <v>68</v>
      </c>
      <c r="AD117" s="130"/>
      <c r="AE117" s="130"/>
      <c r="AF117" s="130"/>
      <c r="AG117" s="130"/>
      <c r="AH117" s="131" t="s">
        <v>125</v>
      </c>
      <c r="AI117" s="132"/>
      <c r="AJ117" s="132"/>
      <c r="AK117" s="132"/>
      <c r="AL117" s="132"/>
      <c r="AM117" s="132"/>
      <c r="AN117" s="132"/>
      <c r="AO117" s="132"/>
      <c r="AP117" s="132"/>
      <c r="AQ117" s="132"/>
      <c r="AR117" s="132"/>
      <c r="AS117" s="132"/>
      <c r="AT117" s="133"/>
      <c r="AU117" s="134" t="s">
        <v>126</v>
      </c>
      <c r="AV117" s="135"/>
      <c r="AW117" s="135"/>
      <c r="AX117" s="13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row>
    <row r="118" spans="1:82" ht="24.75" customHeight="1">
      <c r="A118" s="149"/>
      <c r="B118" s="150"/>
      <c r="C118" s="150"/>
      <c r="D118" s="150"/>
      <c r="E118" s="150"/>
      <c r="F118" s="151"/>
      <c r="G118" s="115" t="s">
        <v>127</v>
      </c>
      <c r="H118" s="116"/>
      <c r="I118" s="116"/>
      <c r="J118" s="116"/>
      <c r="K118" s="117"/>
      <c r="L118" s="118" t="s">
        <v>132</v>
      </c>
      <c r="M118" s="119"/>
      <c r="N118" s="119"/>
      <c r="O118" s="119"/>
      <c r="P118" s="119"/>
      <c r="Q118" s="119"/>
      <c r="R118" s="119"/>
      <c r="S118" s="119"/>
      <c r="T118" s="119"/>
      <c r="U118" s="119"/>
      <c r="V118" s="119"/>
      <c r="W118" s="119"/>
      <c r="X118" s="120"/>
      <c r="Y118" s="121">
        <v>15.12</v>
      </c>
      <c r="Z118" s="122"/>
      <c r="AA118" s="122"/>
      <c r="AB118" s="123"/>
      <c r="AC118" s="115" t="s">
        <v>127</v>
      </c>
      <c r="AD118" s="116"/>
      <c r="AE118" s="116"/>
      <c r="AF118" s="116"/>
      <c r="AG118" s="117"/>
      <c r="AH118" s="118" t="s">
        <v>133</v>
      </c>
      <c r="AI118" s="119"/>
      <c r="AJ118" s="119"/>
      <c r="AK118" s="119"/>
      <c r="AL118" s="119"/>
      <c r="AM118" s="119"/>
      <c r="AN118" s="119"/>
      <c r="AO118" s="119"/>
      <c r="AP118" s="119"/>
      <c r="AQ118" s="119"/>
      <c r="AR118" s="119"/>
      <c r="AS118" s="119"/>
      <c r="AT118" s="120"/>
      <c r="AU118" s="121">
        <f>AK568+AK573+AK574+AK575</f>
        <v>23.960999999999999</v>
      </c>
      <c r="AV118" s="122"/>
      <c r="AW118" s="122"/>
      <c r="AX118" s="124"/>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row>
    <row r="119" spans="1:82" ht="24.75" customHeight="1">
      <c r="A119" s="149"/>
      <c r="B119" s="150"/>
      <c r="C119" s="150"/>
      <c r="D119" s="150"/>
      <c r="E119" s="150"/>
      <c r="F119" s="151"/>
      <c r="G119" s="84"/>
      <c r="H119" s="85"/>
      <c r="I119" s="85"/>
      <c r="J119" s="85"/>
      <c r="K119" s="86"/>
      <c r="L119" s="87"/>
      <c r="M119" s="88"/>
      <c r="N119" s="88"/>
      <c r="O119" s="88"/>
      <c r="P119" s="88"/>
      <c r="Q119" s="88"/>
      <c r="R119" s="88"/>
      <c r="S119" s="88"/>
      <c r="T119" s="88"/>
      <c r="U119" s="88"/>
      <c r="V119" s="88"/>
      <c r="W119" s="88"/>
      <c r="X119" s="89"/>
      <c r="Y119" s="111"/>
      <c r="Z119" s="112"/>
      <c r="AA119" s="112"/>
      <c r="AB119" s="114"/>
      <c r="AC119" s="84"/>
      <c r="AD119" s="85"/>
      <c r="AE119" s="85"/>
      <c r="AF119" s="85"/>
      <c r="AG119" s="86"/>
      <c r="AH119" s="87"/>
      <c r="AI119" s="88"/>
      <c r="AJ119" s="88"/>
      <c r="AK119" s="88"/>
      <c r="AL119" s="88"/>
      <c r="AM119" s="88"/>
      <c r="AN119" s="88"/>
      <c r="AO119" s="88"/>
      <c r="AP119" s="88"/>
      <c r="AQ119" s="88"/>
      <c r="AR119" s="88"/>
      <c r="AS119" s="88"/>
      <c r="AT119" s="89"/>
      <c r="AU119" s="111"/>
      <c r="AV119" s="112"/>
      <c r="AW119" s="112"/>
      <c r="AX119" s="113"/>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row>
    <row r="120" spans="1:82" ht="24.75" customHeight="1">
      <c r="A120" s="149"/>
      <c r="B120" s="150"/>
      <c r="C120" s="150"/>
      <c r="D120" s="150"/>
      <c r="E120" s="150"/>
      <c r="F120" s="151"/>
      <c r="G120" s="84"/>
      <c r="H120" s="85"/>
      <c r="I120" s="85"/>
      <c r="J120" s="85"/>
      <c r="K120" s="86"/>
      <c r="L120" s="87"/>
      <c r="M120" s="88"/>
      <c r="N120" s="88"/>
      <c r="O120" s="88"/>
      <c r="P120" s="88"/>
      <c r="Q120" s="88"/>
      <c r="R120" s="88"/>
      <c r="S120" s="88"/>
      <c r="T120" s="88"/>
      <c r="U120" s="88"/>
      <c r="V120" s="88"/>
      <c r="W120" s="88"/>
      <c r="X120" s="89"/>
      <c r="Y120" s="111"/>
      <c r="Z120" s="112"/>
      <c r="AA120" s="112"/>
      <c r="AB120" s="114"/>
      <c r="AC120" s="84"/>
      <c r="AD120" s="85"/>
      <c r="AE120" s="85"/>
      <c r="AF120" s="85"/>
      <c r="AG120" s="86"/>
      <c r="AH120" s="87"/>
      <c r="AI120" s="88"/>
      <c r="AJ120" s="88"/>
      <c r="AK120" s="88"/>
      <c r="AL120" s="88"/>
      <c r="AM120" s="88"/>
      <c r="AN120" s="88"/>
      <c r="AO120" s="88"/>
      <c r="AP120" s="88"/>
      <c r="AQ120" s="88"/>
      <c r="AR120" s="88"/>
      <c r="AS120" s="88"/>
      <c r="AT120" s="89"/>
      <c r="AU120" s="111"/>
      <c r="AV120" s="112"/>
      <c r="AW120" s="112"/>
      <c r="AX120" s="113"/>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row>
    <row r="121" spans="1:82" ht="24.75" customHeight="1">
      <c r="A121" s="149"/>
      <c r="B121" s="150"/>
      <c r="C121" s="150"/>
      <c r="D121" s="150"/>
      <c r="E121" s="150"/>
      <c r="F121" s="151"/>
      <c r="G121" s="84"/>
      <c r="H121" s="85"/>
      <c r="I121" s="85"/>
      <c r="J121" s="85"/>
      <c r="K121" s="86"/>
      <c r="L121" s="87"/>
      <c r="M121" s="88"/>
      <c r="N121" s="88"/>
      <c r="O121" s="88"/>
      <c r="P121" s="88"/>
      <c r="Q121" s="88"/>
      <c r="R121" s="88"/>
      <c r="S121" s="88"/>
      <c r="T121" s="88"/>
      <c r="U121" s="88"/>
      <c r="V121" s="88"/>
      <c r="W121" s="88"/>
      <c r="X121" s="89"/>
      <c r="Y121" s="111"/>
      <c r="Z121" s="112"/>
      <c r="AA121" s="112"/>
      <c r="AB121" s="114"/>
      <c r="AC121" s="84"/>
      <c r="AD121" s="85"/>
      <c r="AE121" s="85"/>
      <c r="AF121" s="85"/>
      <c r="AG121" s="86"/>
      <c r="AH121" s="87"/>
      <c r="AI121" s="88"/>
      <c r="AJ121" s="88"/>
      <c r="AK121" s="88"/>
      <c r="AL121" s="88"/>
      <c r="AM121" s="88"/>
      <c r="AN121" s="88"/>
      <c r="AO121" s="88"/>
      <c r="AP121" s="88"/>
      <c r="AQ121" s="88"/>
      <c r="AR121" s="88"/>
      <c r="AS121" s="88"/>
      <c r="AT121" s="89"/>
      <c r="AU121" s="111"/>
      <c r="AV121" s="112"/>
      <c r="AW121" s="112"/>
      <c r="AX121" s="113"/>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row>
    <row r="122" spans="1:82" ht="24.75" customHeight="1">
      <c r="A122" s="149"/>
      <c r="B122" s="150"/>
      <c r="C122" s="150"/>
      <c r="D122" s="150"/>
      <c r="E122" s="150"/>
      <c r="F122" s="151"/>
      <c r="G122" s="84"/>
      <c r="H122" s="85"/>
      <c r="I122" s="85"/>
      <c r="J122" s="85"/>
      <c r="K122" s="86"/>
      <c r="L122" s="87"/>
      <c r="M122" s="88"/>
      <c r="N122" s="88"/>
      <c r="O122" s="88"/>
      <c r="P122" s="88"/>
      <c r="Q122" s="88"/>
      <c r="R122" s="88"/>
      <c r="S122" s="88"/>
      <c r="T122" s="88"/>
      <c r="U122" s="88"/>
      <c r="V122" s="88"/>
      <c r="W122" s="88"/>
      <c r="X122" s="89"/>
      <c r="Y122" s="111"/>
      <c r="Z122" s="112"/>
      <c r="AA122" s="112"/>
      <c r="AB122" s="112"/>
      <c r="AC122" s="84"/>
      <c r="AD122" s="85"/>
      <c r="AE122" s="85"/>
      <c r="AF122" s="85"/>
      <c r="AG122" s="86"/>
      <c r="AH122" s="87"/>
      <c r="AI122" s="88"/>
      <c r="AJ122" s="88"/>
      <c r="AK122" s="88"/>
      <c r="AL122" s="88"/>
      <c r="AM122" s="88"/>
      <c r="AN122" s="88"/>
      <c r="AO122" s="88"/>
      <c r="AP122" s="88"/>
      <c r="AQ122" s="88"/>
      <c r="AR122" s="88"/>
      <c r="AS122" s="88"/>
      <c r="AT122" s="89"/>
      <c r="AU122" s="111"/>
      <c r="AV122" s="112"/>
      <c r="AW122" s="112"/>
      <c r="AX122" s="113"/>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row>
    <row r="123" spans="1:82" ht="24.75" customHeight="1">
      <c r="A123" s="149"/>
      <c r="B123" s="150"/>
      <c r="C123" s="150"/>
      <c r="D123" s="150"/>
      <c r="E123" s="150"/>
      <c r="F123" s="151"/>
      <c r="G123" s="84"/>
      <c r="H123" s="85"/>
      <c r="I123" s="85"/>
      <c r="J123" s="85"/>
      <c r="K123" s="86"/>
      <c r="L123" s="87"/>
      <c r="M123" s="88"/>
      <c r="N123" s="88"/>
      <c r="O123" s="88"/>
      <c r="P123" s="88"/>
      <c r="Q123" s="88"/>
      <c r="R123" s="88"/>
      <c r="S123" s="88"/>
      <c r="T123" s="88"/>
      <c r="U123" s="88"/>
      <c r="V123" s="88"/>
      <c r="W123" s="88"/>
      <c r="X123" s="89"/>
      <c r="Y123" s="111"/>
      <c r="Z123" s="112"/>
      <c r="AA123" s="112"/>
      <c r="AB123" s="112"/>
      <c r="AC123" s="84"/>
      <c r="AD123" s="85"/>
      <c r="AE123" s="85"/>
      <c r="AF123" s="85"/>
      <c r="AG123" s="86"/>
      <c r="AH123" s="87"/>
      <c r="AI123" s="88"/>
      <c r="AJ123" s="88"/>
      <c r="AK123" s="88"/>
      <c r="AL123" s="88"/>
      <c r="AM123" s="88"/>
      <c r="AN123" s="88"/>
      <c r="AO123" s="88"/>
      <c r="AP123" s="88"/>
      <c r="AQ123" s="88"/>
      <c r="AR123" s="88"/>
      <c r="AS123" s="88"/>
      <c r="AT123" s="89"/>
      <c r="AU123" s="111"/>
      <c r="AV123" s="112"/>
      <c r="AW123" s="112"/>
      <c r="AX123" s="113"/>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row>
    <row r="124" spans="1:82" ht="24.75" customHeight="1">
      <c r="A124" s="149"/>
      <c r="B124" s="150"/>
      <c r="C124" s="150"/>
      <c r="D124" s="150"/>
      <c r="E124" s="150"/>
      <c r="F124" s="151"/>
      <c r="G124" s="84"/>
      <c r="H124" s="85"/>
      <c r="I124" s="85"/>
      <c r="J124" s="85"/>
      <c r="K124" s="86"/>
      <c r="L124" s="87"/>
      <c r="M124" s="88"/>
      <c r="N124" s="88"/>
      <c r="O124" s="88"/>
      <c r="P124" s="88"/>
      <c r="Q124" s="88"/>
      <c r="R124" s="88"/>
      <c r="S124" s="88"/>
      <c r="T124" s="88"/>
      <c r="U124" s="88"/>
      <c r="V124" s="88"/>
      <c r="W124" s="88"/>
      <c r="X124" s="89"/>
      <c r="Y124" s="111"/>
      <c r="Z124" s="112"/>
      <c r="AA124" s="112"/>
      <c r="AB124" s="112"/>
      <c r="AC124" s="84"/>
      <c r="AD124" s="85"/>
      <c r="AE124" s="85"/>
      <c r="AF124" s="85"/>
      <c r="AG124" s="86"/>
      <c r="AH124" s="87"/>
      <c r="AI124" s="88"/>
      <c r="AJ124" s="88"/>
      <c r="AK124" s="88"/>
      <c r="AL124" s="88"/>
      <c r="AM124" s="88"/>
      <c r="AN124" s="88"/>
      <c r="AO124" s="88"/>
      <c r="AP124" s="88"/>
      <c r="AQ124" s="88"/>
      <c r="AR124" s="88"/>
      <c r="AS124" s="88"/>
      <c r="AT124" s="89"/>
      <c r="AU124" s="111"/>
      <c r="AV124" s="112"/>
      <c r="AW124" s="112"/>
      <c r="AX124" s="113"/>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row>
    <row r="125" spans="1:82" ht="24.75" customHeight="1">
      <c r="A125" s="149"/>
      <c r="B125" s="150"/>
      <c r="C125" s="150"/>
      <c r="D125" s="150"/>
      <c r="E125" s="150"/>
      <c r="F125" s="151"/>
      <c r="G125" s="75"/>
      <c r="H125" s="76"/>
      <c r="I125" s="76"/>
      <c r="J125" s="76"/>
      <c r="K125" s="77"/>
      <c r="L125" s="78"/>
      <c r="M125" s="79"/>
      <c r="N125" s="79"/>
      <c r="O125" s="79"/>
      <c r="P125" s="79"/>
      <c r="Q125" s="79"/>
      <c r="R125" s="79"/>
      <c r="S125" s="79"/>
      <c r="T125" s="79"/>
      <c r="U125" s="79"/>
      <c r="V125" s="79"/>
      <c r="W125" s="79"/>
      <c r="X125" s="80"/>
      <c r="Y125" s="81"/>
      <c r="Z125" s="82"/>
      <c r="AA125" s="82"/>
      <c r="AB125" s="82"/>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row>
    <row r="126" spans="1:82" ht="24.75" customHeight="1">
      <c r="A126" s="149"/>
      <c r="B126" s="150"/>
      <c r="C126" s="150"/>
      <c r="D126" s="150"/>
      <c r="E126" s="150"/>
      <c r="F126" s="151"/>
      <c r="G126" s="138" t="s">
        <v>37</v>
      </c>
      <c r="H126" s="132"/>
      <c r="I126" s="132"/>
      <c r="J126" s="132"/>
      <c r="K126" s="132"/>
      <c r="L126" s="139"/>
      <c r="M126" s="140"/>
      <c r="N126" s="140"/>
      <c r="O126" s="140"/>
      <c r="P126" s="140"/>
      <c r="Q126" s="140"/>
      <c r="R126" s="140"/>
      <c r="S126" s="140"/>
      <c r="T126" s="140"/>
      <c r="U126" s="140"/>
      <c r="V126" s="140"/>
      <c r="W126" s="140"/>
      <c r="X126" s="141"/>
      <c r="Y126" s="142">
        <f>SUM(Y118:AB125)</f>
        <v>15.12</v>
      </c>
      <c r="Z126" s="143"/>
      <c r="AA126" s="143"/>
      <c r="AB126" s="144"/>
      <c r="AC126" s="138" t="s">
        <v>37</v>
      </c>
      <c r="AD126" s="132"/>
      <c r="AE126" s="132"/>
      <c r="AF126" s="132"/>
      <c r="AG126" s="132"/>
      <c r="AH126" s="139"/>
      <c r="AI126" s="140"/>
      <c r="AJ126" s="140"/>
      <c r="AK126" s="140"/>
      <c r="AL126" s="140"/>
      <c r="AM126" s="140"/>
      <c r="AN126" s="140"/>
      <c r="AO126" s="140"/>
      <c r="AP126" s="140"/>
      <c r="AQ126" s="140"/>
      <c r="AR126" s="140"/>
      <c r="AS126" s="140"/>
      <c r="AT126" s="141"/>
      <c r="AU126" s="142">
        <f>SUM(AU118:AX125)</f>
        <v>23.960999999999999</v>
      </c>
      <c r="AV126" s="143"/>
      <c r="AW126" s="143"/>
      <c r="AX126" s="145"/>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row>
    <row r="127" spans="1:82" ht="30" customHeight="1">
      <c r="A127" s="149"/>
      <c r="B127" s="150"/>
      <c r="C127" s="150"/>
      <c r="D127" s="150"/>
      <c r="E127" s="150"/>
      <c r="F127" s="151"/>
      <c r="G127" s="125" t="s">
        <v>134</v>
      </c>
      <c r="H127" s="126"/>
      <c r="I127" s="126"/>
      <c r="J127" s="126"/>
      <c r="K127" s="126"/>
      <c r="L127" s="126"/>
      <c r="M127" s="126"/>
      <c r="N127" s="126"/>
      <c r="O127" s="126"/>
      <c r="P127" s="126"/>
      <c r="Q127" s="126"/>
      <c r="R127" s="126"/>
      <c r="S127" s="126"/>
      <c r="T127" s="126"/>
      <c r="U127" s="126"/>
      <c r="V127" s="126"/>
      <c r="W127" s="126"/>
      <c r="X127" s="126"/>
      <c r="Y127" s="126"/>
      <c r="Z127" s="126"/>
      <c r="AA127" s="126"/>
      <c r="AB127" s="127"/>
      <c r="AC127" s="125" t="s">
        <v>135</v>
      </c>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8"/>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row>
    <row r="128" spans="1:82" ht="24.75" customHeight="1">
      <c r="A128" s="149"/>
      <c r="B128" s="150"/>
      <c r="C128" s="150"/>
      <c r="D128" s="150"/>
      <c r="E128" s="150"/>
      <c r="F128" s="151"/>
      <c r="G128" s="129" t="s">
        <v>68</v>
      </c>
      <c r="H128" s="130"/>
      <c r="I128" s="130"/>
      <c r="J128" s="130"/>
      <c r="K128" s="130"/>
      <c r="L128" s="131" t="s">
        <v>125</v>
      </c>
      <c r="M128" s="132"/>
      <c r="N128" s="132"/>
      <c r="O128" s="132"/>
      <c r="P128" s="132"/>
      <c r="Q128" s="132"/>
      <c r="R128" s="132"/>
      <c r="S128" s="132"/>
      <c r="T128" s="132"/>
      <c r="U128" s="132"/>
      <c r="V128" s="132"/>
      <c r="W128" s="132"/>
      <c r="X128" s="133"/>
      <c r="Y128" s="134" t="s">
        <v>126</v>
      </c>
      <c r="Z128" s="135"/>
      <c r="AA128" s="135"/>
      <c r="AB128" s="136"/>
      <c r="AC128" s="129" t="s">
        <v>68</v>
      </c>
      <c r="AD128" s="130"/>
      <c r="AE128" s="130"/>
      <c r="AF128" s="130"/>
      <c r="AG128" s="130"/>
      <c r="AH128" s="131" t="s">
        <v>125</v>
      </c>
      <c r="AI128" s="132"/>
      <c r="AJ128" s="132"/>
      <c r="AK128" s="132"/>
      <c r="AL128" s="132"/>
      <c r="AM128" s="132"/>
      <c r="AN128" s="132"/>
      <c r="AO128" s="132"/>
      <c r="AP128" s="132"/>
      <c r="AQ128" s="132"/>
      <c r="AR128" s="132"/>
      <c r="AS128" s="132"/>
      <c r="AT128" s="133"/>
      <c r="AU128" s="134" t="s">
        <v>126</v>
      </c>
      <c r="AV128" s="135"/>
      <c r="AW128" s="135"/>
      <c r="AX128" s="13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row>
    <row r="129" spans="1:82" ht="24.75" customHeight="1">
      <c r="A129" s="149"/>
      <c r="B129" s="150"/>
      <c r="C129" s="150"/>
      <c r="D129" s="150"/>
      <c r="E129" s="150"/>
      <c r="F129" s="151"/>
      <c r="G129" s="115" t="s">
        <v>136</v>
      </c>
      <c r="H129" s="116"/>
      <c r="I129" s="116"/>
      <c r="J129" s="116"/>
      <c r="K129" s="117"/>
      <c r="L129" s="118" t="s">
        <v>137</v>
      </c>
      <c r="M129" s="119"/>
      <c r="N129" s="119"/>
      <c r="O129" s="119"/>
      <c r="P129" s="119"/>
      <c r="Q129" s="119"/>
      <c r="R129" s="119"/>
      <c r="S129" s="119"/>
      <c r="T129" s="119"/>
      <c r="U129" s="119"/>
      <c r="V129" s="119"/>
      <c r="W129" s="119"/>
      <c r="X129" s="120"/>
      <c r="Y129" s="121">
        <v>127.55760600000001</v>
      </c>
      <c r="Z129" s="122"/>
      <c r="AA129" s="122"/>
      <c r="AB129" s="123"/>
      <c r="AC129" s="115" t="s">
        <v>127</v>
      </c>
      <c r="AD129" s="116"/>
      <c r="AE129" s="116"/>
      <c r="AF129" s="116"/>
      <c r="AG129" s="117"/>
      <c r="AH129" s="118" t="s">
        <v>138</v>
      </c>
      <c r="AI129" s="119"/>
      <c r="AJ129" s="119"/>
      <c r="AK129" s="119"/>
      <c r="AL129" s="119"/>
      <c r="AM129" s="119"/>
      <c r="AN129" s="119"/>
      <c r="AO129" s="119"/>
      <c r="AP129" s="119"/>
      <c r="AQ129" s="119"/>
      <c r="AR129" s="119"/>
      <c r="AS129" s="119"/>
      <c r="AT129" s="120"/>
      <c r="AU129" s="121">
        <f>AK601+AK603</f>
        <v>15.865499999999999</v>
      </c>
      <c r="AV129" s="122"/>
      <c r="AW129" s="122"/>
      <c r="AX129" s="124"/>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row>
    <row r="130" spans="1:82" ht="24.75" customHeight="1">
      <c r="A130" s="149"/>
      <c r="B130" s="150"/>
      <c r="C130" s="150"/>
      <c r="D130" s="150"/>
      <c r="E130" s="150"/>
      <c r="F130" s="151"/>
      <c r="G130" s="84"/>
      <c r="H130" s="85"/>
      <c r="I130" s="85"/>
      <c r="J130" s="85"/>
      <c r="K130" s="86"/>
      <c r="L130" s="87"/>
      <c r="M130" s="88"/>
      <c r="N130" s="88"/>
      <c r="O130" s="88"/>
      <c r="P130" s="88"/>
      <c r="Q130" s="88"/>
      <c r="R130" s="88"/>
      <c r="S130" s="88"/>
      <c r="T130" s="88"/>
      <c r="U130" s="88"/>
      <c r="V130" s="88"/>
      <c r="W130" s="88"/>
      <c r="X130" s="89"/>
      <c r="Y130" s="111"/>
      <c r="Z130" s="112"/>
      <c r="AA130" s="112"/>
      <c r="AB130" s="114"/>
      <c r="AC130" s="84"/>
      <c r="AD130" s="85"/>
      <c r="AE130" s="85"/>
      <c r="AF130" s="85"/>
      <c r="AG130" s="86"/>
      <c r="AH130" s="87"/>
      <c r="AI130" s="88"/>
      <c r="AJ130" s="88"/>
      <c r="AK130" s="88"/>
      <c r="AL130" s="88"/>
      <c r="AM130" s="88"/>
      <c r="AN130" s="88"/>
      <c r="AO130" s="88"/>
      <c r="AP130" s="88"/>
      <c r="AQ130" s="88"/>
      <c r="AR130" s="88"/>
      <c r="AS130" s="88"/>
      <c r="AT130" s="89"/>
      <c r="AU130" s="111"/>
      <c r="AV130" s="112"/>
      <c r="AW130" s="112"/>
      <c r="AX130" s="113"/>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row>
    <row r="131" spans="1:82" ht="24.75" customHeight="1">
      <c r="A131" s="149"/>
      <c r="B131" s="150"/>
      <c r="C131" s="150"/>
      <c r="D131" s="150"/>
      <c r="E131" s="150"/>
      <c r="F131" s="151"/>
      <c r="G131" s="84"/>
      <c r="H131" s="85"/>
      <c r="I131" s="85"/>
      <c r="J131" s="85"/>
      <c r="K131" s="86"/>
      <c r="L131" s="87"/>
      <c r="M131" s="88"/>
      <c r="N131" s="88"/>
      <c r="O131" s="88"/>
      <c r="P131" s="88"/>
      <c r="Q131" s="88"/>
      <c r="R131" s="88"/>
      <c r="S131" s="88"/>
      <c r="T131" s="88"/>
      <c r="U131" s="88"/>
      <c r="V131" s="88"/>
      <c r="W131" s="88"/>
      <c r="X131" s="89"/>
      <c r="Y131" s="111"/>
      <c r="Z131" s="112"/>
      <c r="AA131" s="112"/>
      <c r="AB131" s="114"/>
      <c r="AC131" s="84"/>
      <c r="AD131" s="85"/>
      <c r="AE131" s="85"/>
      <c r="AF131" s="85"/>
      <c r="AG131" s="86"/>
      <c r="AH131" s="87"/>
      <c r="AI131" s="88"/>
      <c r="AJ131" s="88"/>
      <c r="AK131" s="88"/>
      <c r="AL131" s="88"/>
      <c r="AM131" s="88"/>
      <c r="AN131" s="88"/>
      <c r="AO131" s="88"/>
      <c r="AP131" s="88"/>
      <c r="AQ131" s="88"/>
      <c r="AR131" s="88"/>
      <c r="AS131" s="88"/>
      <c r="AT131" s="89"/>
      <c r="AU131" s="111"/>
      <c r="AV131" s="112"/>
      <c r="AW131" s="112"/>
      <c r="AX131" s="113"/>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row>
    <row r="132" spans="1:82" ht="24.75" customHeight="1">
      <c r="A132" s="149"/>
      <c r="B132" s="150"/>
      <c r="C132" s="150"/>
      <c r="D132" s="150"/>
      <c r="E132" s="150"/>
      <c r="F132" s="151"/>
      <c r="G132" s="84"/>
      <c r="H132" s="85"/>
      <c r="I132" s="85"/>
      <c r="J132" s="85"/>
      <c r="K132" s="86"/>
      <c r="L132" s="87"/>
      <c r="M132" s="88"/>
      <c r="N132" s="88"/>
      <c r="O132" s="88"/>
      <c r="P132" s="88"/>
      <c r="Q132" s="88"/>
      <c r="R132" s="88"/>
      <c r="S132" s="88"/>
      <c r="T132" s="88"/>
      <c r="U132" s="88"/>
      <c r="V132" s="88"/>
      <c r="W132" s="88"/>
      <c r="X132" s="89"/>
      <c r="Y132" s="111"/>
      <c r="Z132" s="112"/>
      <c r="AA132" s="112"/>
      <c r="AB132" s="114"/>
      <c r="AC132" s="84"/>
      <c r="AD132" s="85"/>
      <c r="AE132" s="85"/>
      <c r="AF132" s="85"/>
      <c r="AG132" s="86"/>
      <c r="AH132" s="87"/>
      <c r="AI132" s="88"/>
      <c r="AJ132" s="88"/>
      <c r="AK132" s="88"/>
      <c r="AL132" s="88"/>
      <c r="AM132" s="88"/>
      <c r="AN132" s="88"/>
      <c r="AO132" s="88"/>
      <c r="AP132" s="88"/>
      <c r="AQ132" s="88"/>
      <c r="AR132" s="88"/>
      <c r="AS132" s="88"/>
      <c r="AT132" s="89"/>
      <c r="AU132" s="111"/>
      <c r="AV132" s="112"/>
      <c r="AW132" s="112"/>
      <c r="AX132" s="113"/>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row>
    <row r="133" spans="1:82" ht="24.75" customHeight="1">
      <c r="A133" s="149"/>
      <c r="B133" s="150"/>
      <c r="C133" s="150"/>
      <c r="D133" s="150"/>
      <c r="E133" s="150"/>
      <c r="F133" s="151"/>
      <c r="G133" s="84"/>
      <c r="H133" s="85"/>
      <c r="I133" s="85"/>
      <c r="J133" s="85"/>
      <c r="K133" s="86"/>
      <c r="L133" s="87"/>
      <c r="M133" s="88"/>
      <c r="N133" s="88"/>
      <c r="O133" s="88"/>
      <c r="P133" s="88"/>
      <c r="Q133" s="88"/>
      <c r="R133" s="88"/>
      <c r="S133" s="88"/>
      <c r="T133" s="88"/>
      <c r="U133" s="88"/>
      <c r="V133" s="88"/>
      <c r="W133" s="88"/>
      <c r="X133" s="89"/>
      <c r="Y133" s="111"/>
      <c r="Z133" s="112"/>
      <c r="AA133" s="112"/>
      <c r="AB133" s="112"/>
      <c r="AC133" s="84"/>
      <c r="AD133" s="85"/>
      <c r="AE133" s="85"/>
      <c r="AF133" s="85"/>
      <c r="AG133" s="86"/>
      <c r="AH133" s="87"/>
      <c r="AI133" s="88"/>
      <c r="AJ133" s="88"/>
      <c r="AK133" s="88"/>
      <c r="AL133" s="88"/>
      <c r="AM133" s="88"/>
      <c r="AN133" s="88"/>
      <c r="AO133" s="88"/>
      <c r="AP133" s="88"/>
      <c r="AQ133" s="88"/>
      <c r="AR133" s="88"/>
      <c r="AS133" s="88"/>
      <c r="AT133" s="89"/>
      <c r="AU133" s="111"/>
      <c r="AV133" s="112"/>
      <c r="AW133" s="112"/>
      <c r="AX133" s="113"/>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row>
    <row r="134" spans="1:82" ht="24.75" customHeight="1">
      <c r="A134" s="149"/>
      <c r="B134" s="150"/>
      <c r="C134" s="150"/>
      <c r="D134" s="150"/>
      <c r="E134" s="150"/>
      <c r="F134" s="151"/>
      <c r="G134" s="84"/>
      <c r="H134" s="85"/>
      <c r="I134" s="85"/>
      <c r="J134" s="85"/>
      <c r="K134" s="86"/>
      <c r="L134" s="87"/>
      <c r="M134" s="88"/>
      <c r="N134" s="88"/>
      <c r="O134" s="88"/>
      <c r="P134" s="88"/>
      <c r="Q134" s="88"/>
      <c r="R134" s="88"/>
      <c r="S134" s="88"/>
      <c r="T134" s="88"/>
      <c r="U134" s="88"/>
      <c r="V134" s="88"/>
      <c r="W134" s="88"/>
      <c r="X134" s="89"/>
      <c r="Y134" s="111"/>
      <c r="Z134" s="112"/>
      <c r="AA134" s="112"/>
      <c r="AB134" s="112"/>
      <c r="AC134" s="84"/>
      <c r="AD134" s="85"/>
      <c r="AE134" s="85"/>
      <c r="AF134" s="85"/>
      <c r="AG134" s="86"/>
      <c r="AH134" s="87"/>
      <c r="AI134" s="88"/>
      <c r="AJ134" s="88"/>
      <c r="AK134" s="88"/>
      <c r="AL134" s="88"/>
      <c r="AM134" s="88"/>
      <c r="AN134" s="88"/>
      <c r="AO134" s="88"/>
      <c r="AP134" s="88"/>
      <c r="AQ134" s="88"/>
      <c r="AR134" s="88"/>
      <c r="AS134" s="88"/>
      <c r="AT134" s="89"/>
      <c r="AU134" s="111"/>
      <c r="AV134" s="112"/>
      <c r="AW134" s="112"/>
      <c r="AX134" s="113"/>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row>
    <row r="135" spans="1:82" ht="24.75" customHeight="1">
      <c r="A135" s="149"/>
      <c r="B135" s="150"/>
      <c r="C135" s="150"/>
      <c r="D135" s="150"/>
      <c r="E135" s="150"/>
      <c r="F135" s="151"/>
      <c r="G135" s="84"/>
      <c r="H135" s="85"/>
      <c r="I135" s="85"/>
      <c r="J135" s="85"/>
      <c r="K135" s="86"/>
      <c r="L135" s="87"/>
      <c r="M135" s="88"/>
      <c r="N135" s="88"/>
      <c r="O135" s="88"/>
      <c r="P135" s="88"/>
      <c r="Q135" s="88"/>
      <c r="R135" s="88"/>
      <c r="S135" s="88"/>
      <c r="T135" s="88"/>
      <c r="U135" s="88"/>
      <c r="V135" s="88"/>
      <c r="W135" s="88"/>
      <c r="X135" s="89"/>
      <c r="Y135" s="111"/>
      <c r="Z135" s="112"/>
      <c r="AA135" s="112"/>
      <c r="AB135" s="112"/>
      <c r="AC135" s="84"/>
      <c r="AD135" s="85"/>
      <c r="AE135" s="85"/>
      <c r="AF135" s="85"/>
      <c r="AG135" s="86"/>
      <c r="AH135" s="87"/>
      <c r="AI135" s="88"/>
      <c r="AJ135" s="88"/>
      <c r="AK135" s="88"/>
      <c r="AL135" s="88"/>
      <c r="AM135" s="88"/>
      <c r="AN135" s="88"/>
      <c r="AO135" s="88"/>
      <c r="AP135" s="88"/>
      <c r="AQ135" s="88"/>
      <c r="AR135" s="88"/>
      <c r="AS135" s="88"/>
      <c r="AT135" s="89"/>
      <c r="AU135" s="111"/>
      <c r="AV135" s="112"/>
      <c r="AW135" s="112"/>
      <c r="AX135" s="113"/>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row>
    <row r="136" spans="1:82" ht="24.75" customHeight="1">
      <c r="A136" s="149"/>
      <c r="B136" s="150"/>
      <c r="C136" s="150"/>
      <c r="D136" s="150"/>
      <c r="E136" s="150"/>
      <c r="F136" s="151"/>
      <c r="G136" s="75"/>
      <c r="H136" s="76"/>
      <c r="I136" s="76"/>
      <c r="J136" s="76"/>
      <c r="K136" s="77"/>
      <c r="L136" s="78"/>
      <c r="M136" s="79"/>
      <c r="N136" s="79"/>
      <c r="O136" s="79"/>
      <c r="P136" s="79"/>
      <c r="Q136" s="79"/>
      <c r="R136" s="79"/>
      <c r="S136" s="79"/>
      <c r="T136" s="79"/>
      <c r="U136" s="79"/>
      <c r="V136" s="79"/>
      <c r="W136" s="79"/>
      <c r="X136" s="80"/>
      <c r="Y136" s="81"/>
      <c r="Z136" s="82"/>
      <c r="AA136" s="82"/>
      <c r="AB136" s="82"/>
      <c r="AC136" s="75"/>
      <c r="AD136" s="76"/>
      <c r="AE136" s="76"/>
      <c r="AF136" s="76"/>
      <c r="AG136" s="77"/>
      <c r="AH136" s="78"/>
      <c r="AI136" s="79"/>
      <c r="AJ136" s="79"/>
      <c r="AK136" s="79"/>
      <c r="AL136" s="79"/>
      <c r="AM136" s="79"/>
      <c r="AN136" s="79"/>
      <c r="AO136" s="79"/>
      <c r="AP136" s="79"/>
      <c r="AQ136" s="79"/>
      <c r="AR136" s="79"/>
      <c r="AS136" s="79"/>
      <c r="AT136" s="80"/>
      <c r="AU136" s="81"/>
      <c r="AV136" s="82"/>
      <c r="AW136" s="82"/>
      <c r="AX136" s="83"/>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row>
    <row r="137" spans="1:82" ht="24.75" customHeight="1">
      <c r="A137" s="149"/>
      <c r="B137" s="150"/>
      <c r="C137" s="150"/>
      <c r="D137" s="150"/>
      <c r="E137" s="150"/>
      <c r="F137" s="151"/>
      <c r="G137" s="138" t="s">
        <v>37</v>
      </c>
      <c r="H137" s="132"/>
      <c r="I137" s="132"/>
      <c r="J137" s="132"/>
      <c r="K137" s="132"/>
      <c r="L137" s="139"/>
      <c r="M137" s="140"/>
      <c r="N137" s="140"/>
      <c r="O137" s="140"/>
      <c r="P137" s="140"/>
      <c r="Q137" s="140"/>
      <c r="R137" s="140"/>
      <c r="S137" s="140"/>
      <c r="T137" s="140"/>
      <c r="U137" s="140"/>
      <c r="V137" s="140"/>
      <c r="W137" s="140"/>
      <c r="X137" s="141"/>
      <c r="Y137" s="142">
        <f>SUM(Y129:AB136)</f>
        <v>127.55760600000001</v>
      </c>
      <c r="Z137" s="143"/>
      <c r="AA137" s="143"/>
      <c r="AB137" s="144"/>
      <c r="AC137" s="138" t="s">
        <v>37</v>
      </c>
      <c r="AD137" s="132"/>
      <c r="AE137" s="132"/>
      <c r="AF137" s="132"/>
      <c r="AG137" s="132"/>
      <c r="AH137" s="139"/>
      <c r="AI137" s="140"/>
      <c r="AJ137" s="140"/>
      <c r="AK137" s="140"/>
      <c r="AL137" s="140"/>
      <c r="AM137" s="140"/>
      <c r="AN137" s="140"/>
      <c r="AO137" s="140"/>
      <c r="AP137" s="140"/>
      <c r="AQ137" s="140"/>
      <c r="AR137" s="140"/>
      <c r="AS137" s="140"/>
      <c r="AT137" s="141"/>
      <c r="AU137" s="142">
        <f>SUM(AU129:AX136)</f>
        <v>15.865499999999999</v>
      </c>
      <c r="AV137" s="143"/>
      <c r="AW137" s="143"/>
      <c r="AX137" s="145"/>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row>
    <row r="138" spans="1:82" ht="30" customHeight="1">
      <c r="A138" s="149"/>
      <c r="B138" s="150"/>
      <c r="C138" s="150"/>
      <c r="D138" s="150"/>
      <c r="E138" s="150"/>
      <c r="F138" s="151"/>
      <c r="G138" s="125" t="s">
        <v>139</v>
      </c>
      <c r="H138" s="126"/>
      <c r="I138" s="126"/>
      <c r="J138" s="126"/>
      <c r="K138" s="126"/>
      <c r="L138" s="126"/>
      <c r="M138" s="126"/>
      <c r="N138" s="126"/>
      <c r="O138" s="126"/>
      <c r="P138" s="126"/>
      <c r="Q138" s="126"/>
      <c r="R138" s="126"/>
      <c r="S138" s="126"/>
      <c r="T138" s="126"/>
      <c r="U138" s="126"/>
      <c r="V138" s="126"/>
      <c r="W138" s="126"/>
      <c r="X138" s="126"/>
      <c r="Y138" s="126"/>
      <c r="Z138" s="126"/>
      <c r="AA138" s="126"/>
      <c r="AB138" s="127"/>
      <c r="AC138" s="125" t="s">
        <v>140</v>
      </c>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8"/>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row>
    <row r="139" spans="1:82" ht="24.75" customHeight="1">
      <c r="A139" s="149"/>
      <c r="B139" s="150"/>
      <c r="C139" s="150"/>
      <c r="D139" s="150"/>
      <c r="E139" s="150"/>
      <c r="F139" s="151"/>
      <c r="G139" s="129" t="s">
        <v>68</v>
      </c>
      <c r="H139" s="130"/>
      <c r="I139" s="130"/>
      <c r="J139" s="130"/>
      <c r="K139" s="130"/>
      <c r="L139" s="131" t="s">
        <v>125</v>
      </c>
      <c r="M139" s="132"/>
      <c r="N139" s="132"/>
      <c r="O139" s="132"/>
      <c r="P139" s="132"/>
      <c r="Q139" s="132"/>
      <c r="R139" s="132"/>
      <c r="S139" s="132"/>
      <c r="T139" s="132"/>
      <c r="U139" s="132"/>
      <c r="V139" s="132"/>
      <c r="W139" s="132"/>
      <c r="X139" s="133"/>
      <c r="Y139" s="134" t="s">
        <v>126</v>
      </c>
      <c r="Z139" s="135"/>
      <c r="AA139" s="135"/>
      <c r="AB139" s="136"/>
      <c r="AC139" s="129" t="s">
        <v>68</v>
      </c>
      <c r="AD139" s="130"/>
      <c r="AE139" s="130"/>
      <c r="AF139" s="130"/>
      <c r="AG139" s="130"/>
      <c r="AH139" s="131" t="s">
        <v>125</v>
      </c>
      <c r="AI139" s="132"/>
      <c r="AJ139" s="132"/>
      <c r="AK139" s="132"/>
      <c r="AL139" s="132"/>
      <c r="AM139" s="132"/>
      <c r="AN139" s="132"/>
      <c r="AO139" s="132"/>
      <c r="AP139" s="132"/>
      <c r="AQ139" s="132"/>
      <c r="AR139" s="132"/>
      <c r="AS139" s="132"/>
      <c r="AT139" s="133"/>
      <c r="AU139" s="134" t="s">
        <v>126</v>
      </c>
      <c r="AV139" s="135"/>
      <c r="AW139" s="135"/>
      <c r="AX139" s="13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row>
    <row r="140" spans="1:82" ht="24.75" customHeight="1">
      <c r="A140" s="149"/>
      <c r="B140" s="150"/>
      <c r="C140" s="150"/>
      <c r="D140" s="150"/>
      <c r="E140" s="150"/>
      <c r="F140" s="151"/>
      <c r="G140" s="115" t="s">
        <v>136</v>
      </c>
      <c r="H140" s="116"/>
      <c r="I140" s="116"/>
      <c r="J140" s="116"/>
      <c r="K140" s="117"/>
      <c r="L140" s="118" t="s">
        <v>141</v>
      </c>
      <c r="M140" s="119"/>
      <c r="N140" s="119"/>
      <c r="O140" s="119"/>
      <c r="P140" s="119"/>
      <c r="Q140" s="119"/>
      <c r="R140" s="119"/>
      <c r="S140" s="119"/>
      <c r="T140" s="119"/>
      <c r="U140" s="119"/>
      <c r="V140" s="119"/>
      <c r="W140" s="119"/>
      <c r="X140" s="120"/>
      <c r="Y140" s="121">
        <v>78.34</v>
      </c>
      <c r="Z140" s="122"/>
      <c r="AA140" s="122"/>
      <c r="AB140" s="123"/>
      <c r="AC140" s="115" t="s">
        <v>127</v>
      </c>
      <c r="AD140" s="116"/>
      <c r="AE140" s="116"/>
      <c r="AF140" s="116"/>
      <c r="AG140" s="117"/>
      <c r="AH140" s="118" t="s">
        <v>142</v>
      </c>
      <c r="AI140" s="119"/>
      <c r="AJ140" s="119"/>
      <c r="AK140" s="119"/>
      <c r="AL140" s="119"/>
      <c r="AM140" s="119"/>
      <c r="AN140" s="119"/>
      <c r="AO140" s="119"/>
      <c r="AP140" s="119"/>
      <c r="AQ140" s="119"/>
      <c r="AR140" s="119"/>
      <c r="AS140" s="119"/>
      <c r="AT140" s="120"/>
      <c r="AU140" s="121">
        <v>7.265695</v>
      </c>
      <c r="AV140" s="122"/>
      <c r="AW140" s="122"/>
      <c r="AX140" s="124"/>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row>
    <row r="141" spans="1:82" ht="24.75" customHeight="1">
      <c r="A141" s="149"/>
      <c r="B141" s="150"/>
      <c r="C141" s="150"/>
      <c r="D141" s="150"/>
      <c r="E141" s="150"/>
      <c r="F141" s="151"/>
      <c r="G141" s="84"/>
      <c r="H141" s="85"/>
      <c r="I141" s="85"/>
      <c r="J141" s="85"/>
      <c r="K141" s="86"/>
      <c r="L141" s="87"/>
      <c r="M141" s="88"/>
      <c r="N141" s="88"/>
      <c r="O141" s="88"/>
      <c r="P141" s="88"/>
      <c r="Q141" s="88"/>
      <c r="R141" s="88"/>
      <c r="S141" s="88"/>
      <c r="T141" s="88"/>
      <c r="U141" s="88"/>
      <c r="V141" s="88"/>
      <c r="W141" s="88"/>
      <c r="X141" s="89"/>
      <c r="Y141" s="111"/>
      <c r="Z141" s="112"/>
      <c r="AA141" s="112"/>
      <c r="AB141" s="114"/>
      <c r="AC141" s="84"/>
      <c r="AD141" s="85"/>
      <c r="AE141" s="85"/>
      <c r="AF141" s="85"/>
      <c r="AG141" s="86"/>
      <c r="AH141" s="87"/>
      <c r="AI141" s="88"/>
      <c r="AJ141" s="88"/>
      <c r="AK141" s="88"/>
      <c r="AL141" s="88"/>
      <c r="AM141" s="88"/>
      <c r="AN141" s="88"/>
      <c r="AO141" s="88"/>
      <c r="AP141" s="88"/>
      <c r="AQ141" s="88"/>
      <c r="AR141" s="88"/>
      <c r="AS141" s="88"/>
      <c r="AT141" s="89"/>
      <c r="AU141" s="111"/>
      <c r="AV141" s="112"/>
      <c r="AW141" s="112"/>
      <c r="AX141" s="113"/>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row>
    <row r="142" spans="1:82" ht="24.75" customHeight="1">
      <c r="A142" s="149"/>
      <c r="B142" s="150"/>
      <c r="C142" s="150"/>
      <c r="D142" s="150"/>
      <c r="E142" s="150"/>
      <c r="F142" s="151"/>
      <c r="G142" s="84"/>
      <c r="H142" s="85"/>
      <c r="I142" s="85"/>
      <c r="J142" s="85"/>
      <c r="K142" s="86"/>
      <c r="L142" s="87"/>
      <c r="M142" s="88"/>
      <c r="N142" s="88"/>
      <c r="O142" s="88"/>
      <c r="P142" s="88"/>
      <c r="Q142" s="88"/>
      <c r="R142" s="88"/>
      <c r="S142" s="88"/>
      <c r="T142" s="88"/>
      <c r="U142" s="88"/>
      <c r="V142" s="88"/>
      <c r="W142" s="88"/>
      <c r="X142" s="89"/>
      <c r="Y142" s="111"/>
      <c r="Z142" s="112"/>
      <c r="AA142" s="112"/>
      <c r="AB142" s="114"/>
      <c r="AC142" s="84"/>
      <c r="AD142" s="85"/>
      <c r="AE142" s="85"/>
      <c r="AF142" s="85"/>
      <c r="AG142" s="86"/>
      <c r="AH142" s="87"/>
      <c r="AI142" s="88"/>
      <c r="AJ142" s="88"/>
      <c r="AK142" s="88"/>
      <c r="AL142" s="88"/>
      <c r="AM142" s="88"/>
      <c r="AN142" s="88"/>
      <c r="AO142" s="88"/>
      <c r="AP142" s="88"/>
      <c r="AQ142" s="88"/>
      <c r="AR142" s="88"/>
      <c r="AS142" s="88"/>
      <c r="AT142" s="89"/>
      <c r="AU142" s="111"/>
      <c r="AV142" s="112"/>
      <c r="AW142" s="112"/>
      <c r="AX142" s="113"/>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row>
    <row r="143" spans="1:82" ht="24.75" customHeight="1">
      <c r="A143" s="149"/>
      <c r="B143" s="150"/>
      <c r="C143" s="150"/>
      <c r="D143" s="150"/>
      <c r="E143" s="150"/>
      <c r="F143" s="151"/>
      <c r="G143" s="84"/>
      <c r="H143" s="85"/>
      <c r="I143" s="85"/>
      <c r="J143" s="85"/>
      <c r="K143" s="86"/>
      <c r="L143" s="87"/>
      <c r="M143" s="88"/>
      <c r="N143" s="88"/>
      <c r="O143" s="88"/>
      <c r="P143" s="88"/>
      <c r="Q143" s="88"/>
      <c r="R143" s="88"/>
      <c r="S143" s="88"/>
      <c r="T143" s="88"/>
      <c r="U143" s="88"/>
      <c r="V143" s="88"/>
      <c r="W143" s="88"/>
      <c r="X143" s="89"/>
      <c r="Y143" s="111"/>
      <c r="Z143" s="112"/>
      <c r="AA143" s="112"/>
      <c r="AB143" s="114"/>
      <c r="AC143" s="84"/>
      <c r="AD143" s="85"/>
      <c r="AE143" s="85"/>
      <c r="AF143" s="85"/>
      <c r="AG143" s="86"/>
      <c r="AH143" s="87"/>
      <c r="AI143" s="88"/>
      <c r="AJ143" s="88"/>
      <c r="AK143" s="88"/>
      <c r="AL143" s="88"/>
      <c r="AM143" s="88"/>
      <c r="AN143" s="88"/>
      <c r="AO143" s="88"/>
      <c r="AP143" s="88"/>
      <c r="AQ143" s="88"/>
      <c r="AR143" s="88"/>
      <c r="AS143" s="88"/>
      <c r="AT143" s="89"/>
      <c r="AU143" s="111"/>
      <c r="AV143" s="112"/>
      <c r="AW143" s="112"/>
      <c r="AX143" s="113"/>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row>
    <row r="144" spans="1:82" ht="24.75" customHeight="1">
      <c r="A144" s="149"/>
      <c r="B144" s="150"/>
      <c r="C144" s="150"/>
      <c r="D144" s="150"/>
      <c r="E144" s="150"/>
      <c r="F144" s="151"/>
      <c r="G144" s="84"/>
      <c r="H144" s="85"/>
      <c r="I144" s="85"/>
      <c r="J144" s="85"/>
      <c r="K144" s="86"/>
      <c r="L144" s="87"/>
      <c r="M144" s="88"/>
      <c r="N144" s="88"/>
      <c r="O144" s="88"/>
      <c r="P144" s="88"/>
      <c r="Q144" s="88"/>
      <c r="R144" s="88"/>
      <c r="S144" s="88"/>
      <c r="T144" s="88"/>
      <c r="U144" s="88"/>
      <c r="V144" s="88"/>
      <c r="W144" s="88"/>
      <c r="X144" s="89"/>
      <c r="Y144" s="111"/>
      <c r="Z144" s="112"/>
      <c r="AA144" s="112"/>
      <c r="AB144" s="112"/>
      <c r="AC144" s="84"/>
      <c r="AD144" s="85"/>
      <c r="AE144" s="85"/>
      <c r="AF144" s="85"/>
      <c r="AG144" s="86"/>
      <c r="AH144" s="87"/>
      <c r="AI144" s="88"/>
      <c r="AJ144" s="88"/>
      <c r="AK144" s="88"/>
      <c r="AL144" s="88"/>
      <c r="AM144" s="88"/>
      <c r="AN144" s="88"/>
      <c r="AO144" s="88"/>
      <c r="AP144" s="88"/>
      <c r="AQ144" s="88"/>
      <c r="AR144" s="88"/>
      <c r="AS144" s="88"/>
      <c r="AT144" s="89"/>
      <c r="AU144" s="111"/>
      <c r="AV144" s="112"/>
      <c r="AW144" s="112"/>
      <c r="AX144" s="113"/>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row>
    <row r="145" spans="1:82" ht="24.75" customHeight="1">
      <c r="A145" s="149"/>
      <c r="B145" s="150"/>
      <c r="C145" s="150"/>
      <c r="D145" s="150"/>
      <c r="E145" s="150"/>
      <c r="F145" s="151"/>
      <c r="G145" s="84"/>
      <c r="H145" s="85"/>
      <c r="I145" s="85"/>
      <c r="J145" s="85"/>
      <c r="K145" s="86"/>
      <c r="L145" s="87"/>
      <c r="M145" s="88"/>
      <c r="N145" s="88"/>
      <c r="O145" s="88"/>
      <c r="P145" s="88"/>
      <c r="Q145" s="88"/>
      <c r="R145" s="88"/>
      <c r="S145" s="88"/>
      <c r="T145" s="88"/>
      <c r="U145" s="88"/>
      <c r="V145" s="88"/>
      <c r="W145" s="88"/>
      <c r="X145" s="89"/>
      <c r="Y145" s="111"/>
      <c r="Z145" s="112"/>
      <c r="AA145" s="112"/>
      <c r="AB145" s="112"/>
      <c r="AC145" s="84"/>
      <c r="AD145" s="85"/>
      <c r="AE145" s="85"/>
      <c r="AF145" s="85"/>
      <c r="AG145" s="86"/>
      <c r="AH145" s="87"/>
      <c r="AI145" s="88"/>
      <c r="AJ145" s="88"/>
      <c r="AK145" s="88"/>
      <c r="AL145" s="88"/>
      <c r="AM145" s="88"/>
      <c r="AN145" s="88"/>
      <c r="AO145" s="88"/>
      <c r="AP145" s="88"/>
      <c r="AQ145" s="88"/>
      <c r="AR145" s="88"/>
      <c r="AS145" s="88"/>
      <c r="AT145" s="89"/>
      <c r="AU145" s="111"/>
      <c r="AV145" s="112"/>
      <c r="AW145" s="112"/>
      <c r="AX145" s="113"/>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row>
    <row r="146" spans="1:82" ht="24.75" customHeight="1">
      <c r="A146" s="149"/>
      <c r="B146" s="150"/>
      <c r="C146" s="150"/>
      <c r="D146" s="150"/>
      <c r="E146" s="150"/>
      <c r="F146" s="151"/>
      <c r="G146" s="84"/>
      <c r="H146" s="85"/>
      <c r="I146" s="85"/>
      <c r="J146" s="85"/>
      <c r="K146" s="86"/>
      <c r="L146" s="87"/>
      <c r="M146" s="88"/>
      <c r="N146" s="88"/>
      <c r="O146" s="88"/>
      <c r="P146" s="88"/>
      <c r="Q146" s="88"/>
      <c r="R146" s="88"/>
      <c r="S146" s="88"/>
      <c r="T146" s="88"/>
      <c r="U146" s="88"/>
      <c r="V146" s="88"/>
      <c r="W146" s="88"/>
      <c r="X146" s="89"/>
      <c r="Y146" s="111"/>
      <c r="Z146" s="112"/>
      <c r="AA146" s="112"/>
      <c r="AB146" s="112"/>
      <c r="AC146" s="84"/>
      <c r="AD146" s="85"/>
      <c r="AE146" s="85"/>
      <c r="AF146" s="85"/>
      <c r="AG146" s="86"/>
      <c r="AH146" s="87"/>
      <c r="AI146" s="88"/>
      <c r="AJ146" s="88"/>
      <c r="AK146" s="88"/>
      <c r="AL146" s="88"/>
      <c r="AM146" s="88"/>
      <c r="AN146" s="88"/>
      <c r="AO146" s="88"/>
      <c r="AP146" s="88"/>
      <c r="AQ146" s="88"/>
      <c r="AR146" s="88"/>
      <c r="AS146" s="88"/>
      <c r="AT146" s="89"/>
      <c r="AU146" s="111"/>
      <c r="AV146" s="112"/>
      <c r="AW146" s="112"/>
      <c r="AX146" s="113"/>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row>
    <row r="147" spans="1:82" ht="24.75" customHeight="1">
      <c r="A147" s="149"/>
      <c r="B147" s="150"/>
      <c r="C147" s="150"/>
      <c r="D147" s="150"/>
      <c r="E147" s="150"/>
      <c r="F147" s="151"/>
      <c r="G147" s="75"/>
      <c r="H147" s="76"/>
      <c r="I147" s="76"/>
      <c r="J147" s="76"/>
      <c r="K147" s="77"/>
      <c r="L147" s="78"/>
      <c r="M147" s="79"/>
      <c r="N147" s="79"/>
      <c r="O147" s="79"/>
      <c r="P147" s="79"/>
      <c r="Q147" s="79"/>
      <c r="R147" s="79"/>
      <c r="S147" s="79"/>
      <c r="T147" s="79"/>
      <c r="U147" s="79"/>
      <c r="V147" s="79"/>
      <c r="W147" s="79"/>
      <c r="X147" s="80"/>
      <c r="Y147" s="81"/>
      <c r="Z147" s="82"/>
      <c r="AA147" s="82"/>
      <c r="AB147" s="82"/>
      <c r="AC147" s="75"/>
      <c r="AD147" s="76"/>
      <c r="AE147" s="76"/>
      <c r="AF147" s="76"/>
      <c r="AG147" s="77"/>
      <c r="AH147" s="78"/>
      <c r="AI147" s="79"/>
      <c r="AJ147" s="79"/>
      <c r="AK147" s="79"/>
      <c r="AL147" s="79"/>
      <c r="AM147" s="79"/>
      <c r="AN147" s="79"/>
      <c r="AO147" s="79"/>
      <c r="AP147" s="79"/>
      <c r="AQ147" s="79"/>
      <c r="AR147" s="79"/>
      <c r="AS147" s="79"/>
      <c r="AT147" s="80"/>
      <c r="AU147" s="81"/>
      <c r="AV147" s="82"/>
      <c r="AW147" s="82"/>
      <c r="AX147" s="83"/>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row>
    <row r="148" spans="1:82" ht="24.75" customHeight="1" thickBot="1">
      <c r="A148" s="152"/>
      <c r="B148" s="153"/>
      <c r="C148" s="153"/>
      <c r="D148" s="153"/>
      <c r="E148" s="153"/>
      <c r="F148" s="154"/>
      <c r="G148" s="66" t="s">
        <v>37</v>
      </c>
      <c r="H148" s="67"/>
      <c r="I148" s="67"/>
      <c r="J148" s="67"/>
      <c r="K148" s="67"/>
      <c r="L148" s="68"/>
      <c r="M148" s="69"/>
      <c r="N148" s="69"/>
      <c r="O148" s="69"/>
      <c r="P148" s="69"/>
      <c r="Q148" s="69"/>
      <c r="R148" s="69"/>
      <c r="S148" s="69"/>
      <c r="T148" s="69"/>
      <c r="U148" s="69"/>
      <c r="V148" s="69"/>
      <c r="W148" s="69"/>
      <c r="X148" s="70"/>
      <c r="Y148" s="71">
        <f>SUM(Y140:AB147)</f>
        <v>78.34</v>
      </c>
      <c r="Z148" s="72"/>
      <c r="AA148" s="72"/>
      <c r="AB148" s="73"/>
      <c r="AC148" s="66" t="s">
        <v>37</v>
      </c>
      <c r="AD148" s="67"/>
      <c r="AE148" s="67"/>
      <c r="AF148" s="67"/>
      <c r="AG148" s="67"/>
      <c r="AH148" s="68"/>
      <c r="AI148" s="69"/>
      <c r="AJ148" s="69"/>
      <c r="AK148" s="69"/>
      <c r="AL148" s="69"/>
      <c r="AM148" s="69"/>
      <c r="AN148" s="69"/>
      <c r="AO148" s="69"/>
      <c r="AP148" s="69"/>
      <c r="AQ148" s="69"/>
      <c r="AR148" s="69"/>
      <c r="AS148" s="69"/>
      <c r="AT148" s="70"/>
      <c r="AU148" s="71">
        <f>SUM(AU140:AX147)</f>
        <v>7.265695</v>
      </c>
      <c r="AV148" s="72"/>
      <c r="AW148" s="72"/>
      <c r="AX148" s="74"/>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row>
    <row r="149" spans="1:82" ht="24.75" customHeight="1">
      <c r="A149" s="15"/>
      <c r="B149" s="15"/>
      <c r="C149" s="15"/>
      <c r="D149" s="15"/>
      <c r="E149" s="15"/>
      <c r="F149" s="15"/>
      <c r="G149" s="33"/>
      <c r="H149" s="33"/>
      <c r="I149" s="33"/>
      <c r="J149" s="33"/>
      <c r="K149" s="33"/>
      <c r="L149" s="16"/>
      <c r="M149" s="33"/>
      <c r="N149" s="33"/>
      <c r="O149" s="33"/>
      <c r="P149" s="33"/>
      <c r="Q149" s="33"/>
      <c r="R149" s="33"/>
      <c r="S149" s="33"/>
      <c r="T149" s="33"/>
      <c r="U149" s="33"/>
      <c r="V149" s="33"/>
      <c r="W149" s="33"/>
      <c r="X149" s="33"/>
      <c r="Y149" s="34"/>
      <c r="Z149" s="34"/>
      <c r="AA149" s="34"/>
      <c r="AB149" s="34"/>
      <c r="AC149" s="33"/>
      <c r="AD149" s="33"/>
      <c r="AE149" s="33"/>
      <c r="AF149" s="33"/>
      <c r="AG149" s="33"/>
      <c r="AH149" s="16"/>
      <c r="AI149" s="33"/>
      <c r="AJ149" s="33"/>
      <c r="AK149" s="33"/>
      <c r="AL149" s="33"/>
      <c r="AM149" s="33"/>
      <c r="AN149" s="33"/>
      <c r="AO149" s="33"/>
      <c r="AP149" s="33"/>
      <c r="AQ149" s="33"/>
      <c r="AR149" s="33"/>
      <c r="AS149" s="33"/>
      <c r="AT149" s="33"/>
      <c r="AU149" s="34"/>
      <c r="AV149" s="34"/>
      <c r="AW149" s="34"/>
      <c r="AX149" s="34"/>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row>
    <row r="150" spans="1:82" ht="14.25" thickBot="1">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row>
    <row r="151" spans="1:82" ht="30" customHeight="1">
      <c r="A151" s="146" t="s">
        <v>122</v>
      </c>
      <c r="B151" s="147"/>
      <c r="C151" s="147"/>
      <c r="D151" s="147"/>
      <c r="E151" s="147"/>
      <c r="F151" s="148"/>
      <c r="G151" s="155" t="s">
        <v>143</v>
      </c>
      <c r="H151" s="156"/>
      <c r="I151" s="156"/>
      <c r="J151" s="156"/>
      <c r="K151" s="156"/>
      <c r="L151" s="156"/>
      <c r="M151" s="156"/>
      <c r="N151" s="156"/>
      <c r="O151" s="156"/>
      <c r="P151" s="156"/>
      <c r="Q151" s="156"/>
      <c r="R151" s="156"/>
      <c r="S151" s="156"/>
      <c r="T151" s="156"/>
      <c r="U151" s="156"/>
      <c r="V151" s="156"/>
      <c r="W151" s="156"/>
      <c r="X151" s="156"/>
      <c r="Y151" s="156"/>
      <c r="Z151" s="156"/>
      <c r="AA151" s="156"/>
      <c r="AB151" s="157"/>
      <c r="AC151" s="125" t="s">
        <v>144</v>
      </c>
      <c r="AD151" s="126"/>
      <c r="AE151" s="126"/>
      <c r="AF151" s="126"/>
      <c r="AG151" s="126"/>
      <c r="AH151" s="126"/>
      <c r="AI151" s="126"/>
      <c r="AJ151" s="126"/>
      <c r="AK151" s="126"/>
      <c r="AL151" s="126"/>
      <c r="AM151" s="126"/>
      <c r="AN151" s="126"/>
      <c r="AO151" s="126"/>
      <c r="AP151" s="126"/>
      <c r="AQ151" s="126"/>
      <c r="AR151" s="126"/>
      <c r="AS151" s="126"/>
      <c r="AT151" s="126"/>
      <c r="AU151" s="126"/>
      <c r="AV151" s="126"/>
      <c r="AW151" s="126"/>
      <c r="AX151" s="128"/>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row>
    <row r="152" spans="1:82" ht="24.75" customHeight="1">
      <c r="A152" s="149"/>
      <c r="B152" s="150"/>
      <c r="C152" s="150"/>
      <c r="D152" s="150"/>
      <c r="E152" s="150"/>
      <c r="F152" s="151"/>
      <c r="G152" s="129" t="s">
        <v>68</v>
      </c>
      <c r="H152" s="130"/>
      <c r="I152" s="130"/>
      <c r="J152" s="130"/>
      <c r="K152" s="130"/>
      <c r="L152" s="131" t="s">
        <v>125</v>
      </c>
      <c r="M152" s="132"/>
      <c r="N152" s="132"/>
      <c r="O152" s="132"/>
      <c r="P152" s="132"/>
      <c r="Q152" s="132"/>
      <c r="R152" s="132"/>
      <c r="S152" s="132"/>
      <c r="T152" s="132"/>
      <c r="U152" s="132"/>
      <c r="V152" s="132"/>
      <c r="W152" s="132"/>
      <c r="X152" s="133"/>
      <c r="Y152" s="134" t="s">
        <v>126</v>
      </c>
      <c r="Z152" s="135"/>
      <c r="AA152" s="135"/>
      <c r="AB152" s="136"/>
      <c r="AC152" s="129" t="s">
        <v>68</v>
      </c>
      <c r="AD152" s="130"/>
      <c r="AE152" s="130"/>
      <c r="AF152" s="130"/>
      <c r="AG152" s="130"/>
      <c r="AH152" s="131" t="s">
        <v>125</v>
      </c>
      <c r="AI152" s="132"/>
      <c r="AJ152" s="132"/>
      <c r="AK152" s="132"/>
      <c r="AL152" s="132"/>
      <c r="AM152" s="132"/>
      <c r="AN152" s="132"/>
      <c r="AO152" s="132"/>
      <c r="AP152" s="132"/>
      <c r="AQ152" s="132"/>
      <c r="AR152" s="132"/>
      <c r="AS152" s="132"/>
      <c r="AT152" s="133"/>
      <c r="AU152" s="134" t="s">
        <v>126</v>
      </c>
      <c r="AV152" s="135"/>
      <c r="AW152" s="135"/>
      <c r="AX152" s="13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row>
    <row r="153" spans="1:82" ht="24.75" customHeight="1">
      <c r="A153" s="149"/>
      <c r="B153" s="150"/>
      <c r="C153" s="150"/>
      <c r="D153" s="150"/>
      <c r="E153" s="150"/>
      <c r="F153" s="151"/>
      <c r="G153" s="115" t="s">
        <v>127</v>
      </c>
      <c r="H153" s="116"/>
      <c r="I153" s="116"/>
      <c r="J153" s="116"/>
      <c r="K153" s="117"/>
      <c r="L153" s="118" t="s">
        <v>145</v>
      </c>
      <c r="M153" s="119"/>
      <c r="N153" s="119"/>
      <c r="O153" s="119"/>
      <c r="P153" s="119"/>
      <c r="Q153" s="119"/>
      <c r="R153" s="119"/>
      <c r="S153" s="119"/>
      <c r="T153" s="119"/>
      <c r="U153" s="119"/>
      <c r="V153" s="119"/>
      <c r="W153" s="119"/>
      <c r="X153" s="120"/>
      <c r="Y153" s="121">
        <v>8.5470000000000006</v>
      </c>
      <c r="Z153" s="122"/>
      <c r="AA153" s="122"/>
      <c r="AB153" s="123"/>
      <c r="AC153" s="115" t="s">
        <v>127</v>
      </c>
      <c r="AD153" s="116"/>
      <c r="AE153" s="116"/>
      <c r="AF153" s="116"/>
      <c r="AG153" s="117"/>
      <c r="AH153" s="118" t="s">
        <v>146</v>
      </c>
      <c r="AI153" s="119"/>
      <c r="AJ153" s="119"/>
      <c r="AK153" s="119"/>
      <c r="AL153" s="119"/>
      <c r="AM153" s="119"/>
      <c r="AN153" s="119"/>
      <c r="AO153" s="119"/>
      <c r="AP153" s="119"/>
      <c r="AQ153" s="119"/>
      <c r="AR153" s="119"/>
      <c r="AS153" s="119"/>
      <c r="AT153" s="120"/>
      <c r="AU153" s="121">
        <v>1548.793388</v>
      </c>
      <c r="AV153" s="122"/>
      <c r="AW153" s="122"/>
      <c r="AX153" s="124"/>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row>
    <row r="154" spans="1:82" ht="24.75" customHeight="1">
      <c r="A154" s="149"/>
      <c r="B154" s="150"/>
      <c r="C154" s="150"/>
      <c r="D154" s="150"/>
      <c r="E154" s="150"/>
      <c r="F154" s="151"/>
      <c r="G154" s="84"/>
      <c r="H154" s="85"/>
      <c r="I154" s="85"/>
      <c r="J154" s="85"/>
      <c r="K154" s="86"/>
      <c r="L154" s="87"/>
      <c r="M154" s="88"/>
      <c r="N154" s="88"/>
      <c r="O154" s="88"/>
      <c r="P154" s="88"/>
      <c r="Q154" s="88"/>
      <c r="R154" s="88"/>
      <c r="S154" s="88"/>
      <c r="T154" s="88"/>
      <c r="U154" s="88"/>
      <c r="V154" s="88"/>
      <c r="W154" s="88"/>
      <c r="X154" s="89"/>
      <c r="Y154" s="111"/>
      <c r="Z154" s="112"/>
      <c r="AA154" s="112"/>
      <c r="AB154" s="114"/>
      <c r="AC154" s="84" t="s">
        <v>127</v>
      </c>
      <c r="AD154" s="85"/>
      <c r="AE154" s="85"/>
      <c r="AF154" s="85"/>
      <c r="AG154" s="86"/>
      <c r="AH154" s="87" t="s">
        <v>147</v>
      </c>
      <c r="AI154" s="88"/>
      <c r="AJ154" s="88"/>
      <c r="AK154" s="88"/>
      <c r="AL154" s="88"/>
      <c r="AM154" s="88"/>
      <c r="AN154" s="88"/>
      <c r="AO154" s="88"/>
      <c r="AP154" s="88"/>
      <c r="AQ154" s="88"/>
      <c r="AR154" s="88"/>
      <c r="AS154" s="88"/>
      <c r="AT154" s="89"/>
      <c r="AU154" s="111">
        <v>40.759466000000003</v>
      </c>
      <c r="AV154" s="112"/>
      <c r="AW154" s="112"/>
      <c r="AX154" s="113"/>
    </row>
    <row r="155" spans="1:82" ht="24.75" customHeight="1">
      <c r="A155" s="149"/>
      <c r="B155" s="150"/>
      <c r="C155" s="150"/>
      <c r="D155" s="150"/>
      <c r="E155" s="150"/>
      <c r="F155" s="151"/>
      <c r="G155" s="84"/>
      <c r="H155" s="85"/>
      <c r="I155" s="85"/>
      <c r="J155" s="85"/>
      <c r="K155" s="86"/>
      <c r="L155" s="87"/>
      <c r="M155" s="88"/>
      <c r="N155" s="88"/>
      <c r="O155" s="88"/>
      <c r="P155" s="88"/>
      <c r="Q155" s="88"/>
      <c r="R155" s="88"/>
      <c r="S155" s="88"/>
      <c r="T155" s="88"/>
      <c r="U155" s="88"/>
      <c r="V155" s="88"/>
      <c r="W155" s="88"/>
      <c r="X155" s="89"/>
      <c r="Y155" s="111"/>
      <c r="Z155" s="112"/>
      <c r="AA155" s="112"/>
      <c r="AB155" s="114"/>
      <c r="AC155" s="84"/>
      <c r="AD155" s="85"/>
      <c r="AE155" s="85"/>
      <c r="AF155" s="85"/>
      <c r="AG155" s="86"/>
      <c r="AH155" s="87"/>
      <c r="AI155" s="88"/>
      <c r="AJ155" s="88"/>
      <c r="AK155" s="88"/>
      <c r="AL155" s="88"/>
      <c r="AM155" s="88"/>
      <c r="AN155" s="88"/>
      <c r="AO155" s="88"/>
      <c r="AP155" s="88"/>
      <c r="AQ155" s="88"/>
      <c r="AR155" s="88"/>
      <c r="AS155" s="88"/>
      <c r="AT155" s="89"/>
      <c r="AU155" s="111"/>
      <c r="AV155" s="112"/>
      <c r="AW155" s="112"/>
      <c r="AX155" s="113"/>
    </row>
    <row r="156" spans="1:82" ht="24.75" customHeight="1">
      <c r="A156" s="149"/>
      <c r="B156" s="150"/>
      <c r="C156" s="150"/>
      <c r="D156" s="150"/>
      <c r="E156" s="150"/>
      <c r="F156" s="151"/>
      <c r="G156" s="84"/>
      <c r="H156" s="85"/>
      <c r="I156" s="85"/>
      <c r="J156" s="85"/>
      <c r="K156" s="86"/>
      <c r="L156" s="87"/>
      <c r="M156" s="88"/>
      <c r="N156" s="88"/>
      <c r="O156" s="88"/>
      <c r="P156" s="88"/>
      <c r="Q156" s="88"/>
      <c r="R156" s="88"/>
      <c r="S156" s="88"/>
      <c r="T156" s="88"/>
      <c r="U156" s="88"/>
      <c r="V156" s="88"/>
      <c r="W156" s="88"/>
      <c r="X156" s="89"/>
      <c r="Y156" s="111"/>
      <c r="Z156" s="112"/>
      <c r="AA156" s="112"/>
      <c r="AB156" s="114"/>
      <c r="AC156" s="84"/>
      <c r="AD156" s="85"/>
      <c r="AE156" s="85"/>
      <c r="AF156" s="85"/>
      <c r="AG156" s="86"/>
      <c r="AH156" s="87"/>
      <c r="AI156" s="88"/>
      <c r="AJ156" s="88"/>
      <c r="AK156" s="88"/>
      <c r="AL156" s="88"/>
      <c r="AM156" s="88"/>
      <c r="AN156" s="88"/>
      <c r="AO156" s="88"/>
      <c r="AP156" s="88"/>
      <c r="AQ156" s="88"/>
      <c r="AR156" s="88"/>
      <c r="AS156" s="88"/>
      <c r="AT156" s="89"/>
      <c r="AU156" s="111"/>
      <c r="AV156" s="112"/>
      <c r="AW156" s="112"/>
      <c r="AX156" s="113"/>
    </row>
    <row r="157" spans="1:82" ht="24.75" customHeight="1">
      <c r="A157" s="149"/>
      <c r="B157" s="150"/>
      <c r="C157" s="150"/>
      <c r="D157" s="150"/>
      <c r="E157" s="150"/>
      <c r="F157" s="151"/>
      <c r="G157" s="84"/>
      <c r="H157" s="85"/>
      <c r="I157" s="85"/>
      <c r="J157" s="85"/>
      <c r="K157" s="86"/>
      <c r="L157" s="87"/>
      <c r="M157" s="88"/>
      <c r="N157" s="88"/>
      <c r="O157" s="88"/>
      <c r="P157" s="88"/>
      <c r="Q157" s="88"/>
      <c r="R157" s="88"/>
      <c r="S157" s="88"/>
      <c r="T157" s="88"/>
      <c r="U157" s="88"/>
      <c r="V157" s="88"/>
      <c r="W157" s="88"/>
      <c r="X157" s="89"/>
      <c r="Y157" s="111"/>
      <c r="Z157" s="112"/>
      <c r="AA157" s="112"/>
      <c r="AB157" s="112"/>
      <c r="AC157" s="84"/>
      <c r="AD157" s="85"/>
      <c r="AE157" s="85"/>
      <c r="AF157" s="85"/>
      <c r="AG157" s="86"/>
      <c r="AH157" s="87"/>
      <c r="AI157" s="88"/>
      <c r="AJ157" s="88"/>
      <c r="AK157" s="88"/>
      <c r="AL157" s="88"/>
      <c r="AM157" s="88"/>
      <c r="AN157" s="88"/>
      <c r="AO157" s="88"/>
      <c r="AP157" s="88"/>
      <c r="AQ157" s="88"/>
      <c r="AR157" s="88"/>
      <c r="AS157" s="88"/>
      <c r="AT157" s="89"/>
      <c r="AU157" s="111"/>
      <c r="AV157" s="112"/>
      <c r="AW157" s="112"/>
      <c r="AX157" s="113"/>
    </row>
    <row r="158" spans="1:82" ht="24.75" customHeight="1">
      <c r="A158" s="149"/>
      <c r="B158" s="150"/>
      <c r="C158" s="150"/>
      <c r="D158" s="150"/>
      <c r="E158" s="150"/>
      <c r="F158" s="151"/>
      <c r="G158" s="84"/>
      <c r="H158" s="85"/>
      <c r="I158" s="85"/>
      <c r="J158" s="85"/>
      <c r="K158" s="86"/>
      <c r="L158" s="87"/>
      <c r="M158" s="88"/>
      <c r="N158" s="88"/>
      <c r="O158" s="88"/>
      <c r="P158" s="88"/>
      <c r="Q158" s="88"/>
      <c r="R158" s="88"/>
      <c r="S158" s="88"/>
      <c r="T158" s="88"/>
      <c r="U158" s="88"/>
      <c r="V158" s="88"/>
      <c r="W158" s="88"/>
      <c r="X158" s="89"/>
      <c r="Y158" s="111"/>
      <c r="Z158" s="112"/>
      <c r="AA158" s="112"/>
      <c r="AB158" s="112"/>
      <c r="AC158" s="84"/>
      <c r="AD158" s="85"/>
      <c r="AE158" s="85"/>
      <c r="AF158" s="85"/>
      <c r="AG158" s="86"/>
      <c r="AH158" s="87"/>
      <c r="AI158" s="88"/>
      <c r="AJ158" s="88"/>
      <c r="AK158" s="88"/>
      <c r="AL158" s="88"/>
      <c r="AM158" s="88"/>
      <c r="AN158" s="88"/>
      <c r="AO158" s="88"/>
      <c r="AP158" s="88"/>
      <c r="AQ158" s="88"/>
      <c r="AR158" s="88"/>
      <c r="AS158" s="88"/>
      <c r="AT158" s="89"/>
      <c r="AU158" s="111"/>
      <c r="AV158" s="112"/>
      <c r="AW158" s="112"/>
      <c r="AX158" s="113"/>
    </row>
    <row r="159" spans="1:82" ht="24.75" customHeight="1">
      <c r="A159" s="149"/>
      <c r="B159" s="150"/>
      <c r="C159" s="150"/>
      <c r="D159" s="150"/>
      <c r="E159" s="150"/>
      <c r="F159" s="151"/>
      <c r="G159" s="84"/>
      <c r="H159" s="85"/>
      <c r="I159" s="85"/>
      <c r="J159" s="85"/>
      <c r="K159" s="86"/>
      <c r="L159" s="87"/>
      <c r="M159" s="88"/>
      <c r="N159" s="88"/>
      <c r="O159" s="88"/>
      <c r="P159" s="88"/>
      <c r="Q159" s="88"/>
      <c r="R159" s="88"/>
      <c r="S159" s="88"/>
      <c r="T159" s="88"/>
      <c r="U159" s="88"/>
      <c r="V159" s="88"/>
      <c r="W159" s="88"/>
      <c r="X159" s="89"/>
      <c r="Y159" s="111"/>
      <c r="Z159" s="112"/>
      <c r="AA159" s="112"/>
      <c r="AB159" s="112"/>
      <c r="AC159" s="84"/>
      <c r="AD159" s="85"/>
      <c r="AE159" s="85"/>
      <c r="AF159" s="85"/>
      <c r="AG159" s="86"/>
      <c r="AH159" s="87"/>
      <c r="AI159" s="88"/>
      <c r="AJ159" s="88"/>
      <c r="AK159" s="88"/>
      <c r="AL159" s="88"/>
      <c r="AM159" s="88"/>
      <c r="AN159" s="88"/>
      <c r="AO159" s="88"/>
      <c r="AP159" s="88"/>
      <c r="AQ159" s="88"/>
      <c r="AR159" s="88"/>
      <c r="AS159" s="88"/>
      <c r="AT159" s="89"/>
      <c r="AU159" s="111"/>
      <c r="AV159" s="112"/>
      <c r="AW159" s="112"/>
      <c r="AX159" s="113"/>
    </row>
    <row r="160" spans="1:82" ht="24.75" customHeight="1">
      <c r="A160" s="149"/>
      <c r="B160" s="150"/>
      <c r="C160" s="150"/>
      <c r="D160" s="150"/>
      <c r="E160" s="150"/>
      <c r="F160" s="151"/>
      <c r="G160" s="75"/>
      <c r="H160" s="76"/>
      <c r="I160" s="76"/>
      <c r="J160" s="76"/>
      <c r="K160" s="77"/>
      <c r="L160" s="78"/>
      <c r="M160" s="79"/>
      <c r="N160" s="79"/>
      <c r="O160" s="79"/>
      <c r="P160" s="79"/>
      <c r="Q160" s="79"/>
      <c r="R160" s="79"/>
      <c r="S160" s="79"/>
      <c r="T160" s="79"/>
      <c r="U160" s="79"/>
      <c r="V160" s="79"/>
      <c r="W160" s="79"/>
      <c r="X160" s="80"/>
      <c r="Y160" s="81"/>
      <c r="Z160" s="82"/>
      <c r="AA160" s="82"/>
      <c r="AB160" s="82"/>
      <c r="AC160" s="75"/>
      <c r="AD160" s="76"/>
      <c r="AE160" s="76"/>
      <c r="AF160" s="76"/>
      <c r="AG160" s="77"/>
      <c r="AH160" s="78"/>
      <c r="AI160" s="79"/>
      <c r="AJ160" s="79"/>
      <c r="AK160" s="79"/>
      <c r="AL160" s="79"/>
      <c r="AM160" s="79"/>
      <c r="AN160" s="79"/>
      <c r="AO160" s="79"/>
      <c r="AP160" s="79"/>
      <c r="AQ160" s="79"/>
      <c r="AR160" s="79"/>
      <c r="AS160" s="79"/>
      <c r="AT160" s="80"/>
      <c r="AU160" s="81"/>
      <c r="AV160" s="82"/>
      <c r="AW160" s="82"/>
      <c r="AX160" s="83"/>
    </row>
    <row r="161" spans="1:50" ht="24.75" customHeight="1">
      <c r="A161" s="149"/>
      <c r="B161" s="150"/>
      <c r="C161" s="150"/>
      <c r="D161" s="150"/>
      <c r="E161" s="150"/>
      <c r="F161" s="151"/>
      <c r="G161" s="138" t="s">
        <v>37</v>
      </c>
      <c r="H161" s="132"/>
      <c r="I161" s="132"/>
      <c r="J161" s="132"/>
      <c r="K161" s="132"/>
      <c r="L161" s="139"/>
      <c r="M161" s="140"/>
      <c r="N161" s="140"/>
      <c r="O161" s="140"/>
      <c r="P161" s="140"/>
      <c r="Q161" s="140"/>
      <c r="R161" s="140"/>
      <c r="S161" s="140"/>
      <c r="T161" s="140"/>
      <c r="U161" s="140"/>
      <c r="V161" s="140"/>
      <c r="W161" s="140"/>
      <c r="X161" s="141"/>
      <c r="Y161" s="142">
        <f>SUM(Y153:AB160)</f>
        <v>8.5470000000000006</v>
      </c>
      <c r="Z161" s="143"/>
      <c r="AA161" s="143"/>
      <c r="AB161" s="144"/>
      <c r="AC161" s="138" t="s">
        <v>37</v>
      </c>
      <c r="AD161" s="132"/>
      <c r="AE161" s="132"/>
      <c r="AF161" s="132"/>
      <c r="AG161" s="132"/>
      <c r="AH161" s="139"/>
      <c r="AI161" s="140"/>
      <c r="AJ161" s="140"/>
      <c r="AK161" s="140"/>
      <c r="AL161" s="140"/>
      <c r="AM161" s="140"/>
      <c r="AN161" s="140"/>
      <c r="AO161" s="140"/>
      <c r="AP161" s="140"/>
      <c r="AQ161" s="140"/>
      <c r="AR161" s="140"/>
      <c r="AS161" s="140"/>
      <c r="AT161" s="141"/>
      <c r="AU161" s="142">
        <f>SUM(AU153:AX160)</f>
        <v>1589.552854</v>
      </c>
      <c r="AV161" s="143"/>
      <c r="AW161" s="143"/>
      <c r="AX161" s="145"/>
    </row>
    <row r="162" spans="1:50" ht="30" customHeight="1">
      <c r="A162" s="149"/>
      <c r="B162" s="150"/>
      <c r="C162" s="150"/>
      <c r="D162" s="150"/>
      <c r="E162" s="150"/>
      <c r="F162" s="151"/>
      <c r="G162" s="125" t="s">
        <v>148</v>
      </c>
      <c r="H162" s="126"/>
      <c r="I162" s="126"/>
      <c r="J162" s="126"/>
      <c r="K162" s="126"/>
      <c r="L162" s="126"/>
      <c r="M162" s="126"/>
      <c r="N162" s="126"/>
      <c r="O162" s="126"/>
      <c r="P162" s="126"/>
      <c r="Q162" s="126"/>
      <c r="R162" s="126"/>
      <c r="S162" s="126"/>
      <c r="T162" s="126"/>
      <c r="U162" s="126"/>
      <c r="V162" s="126"/>
      <c r="W162" s="126"/>
      <c r="X162" s="126"/>
      <c r="Y162" s="126"/>
      <c r="Z162" s="126"/>
      <c r="AA162" s="126"/>
      <c r="AB162" s="127"/>
      <c r="AC162" s="125" t="s">
        <v>214</v>
      </c>
      <c r="AD162" s="126"/>
      <c r="AE162" s="126"/>
      <c r="AF162" s="126"/>
      <c r="AG162" s="126"/>
      <c r="AH162" s="126"/>
      <c r="AI162" s="126"/>
      <c r="AJ162" s="126"/>
      <c r="AK162" s="126"/>
      <c r="AL162" s="126"/>
      <c r="AM162" s="126"/>
      <c r="AN162" s="126"/>
      <c r="AO162" s="126"/>
      <c r="AP162" s="126"/>
      <c r="AQ162" s="126"/>
      <c r="AR162" s="126"/>
      <c r="AS162" s="126"/>
      <c r="AT162" s="126"/>
      <c r="AU162" s="126"/>
      <c r="AV162" s="126"/>
      <c r="AW162" s="126"/>
      <c r="AX162" s="128"/>
    </row>
    <row r="163" spans="1:50" ht="25.5" customHeight="1">
      <c r="A163" s="149"/>
      <c r="B163" s="150"/>
      <c r="C163" s="150"/>
      <c r="D163" s="150"/>
      <c r="E163" s="150"/>
      <c r="F163" s="151"/>
      <c r="G163" s="129" t="s">
        <v>68</v>
      </c>
      <c r="H163" s="130"/>
      <c r="I163" s="130"/>
      <c r="J163" s="130"/>
      <c r="K163" s="130"/>
      <c r="L163" s="131" t="s">
        <v>125</v>
      </c>
      <c r="M163" s="132"/>
      <c r="N163" s="132"/>
      <c r="O163" s="132"/>
      <c r="P163" s="132"/>
      <c r="Q163" s="132"/>
      <c r="R163" s="132"/>
      <c r="S163" s="132"/>
      <c r="T163" s="132"/>
      <c r="U163" s="132"/>
      <c r="V163" s="132"/>
      <c r="W163" s="132"/>
      <c r="X163" s="133"/>
      <c r="Y163" s="134" t="s">
        <v>126</v>
      </c>
      <c r="Z163" s="135"/>
      <c r="AA163" s="135"/>
      <c r="AB163" s="136"/>
      <c r="AC163" s="129" t="s">
        <v>68</v>
      </c>
      <c r="AD163" s="130"/>
      <c r="AE163" s="130"/>
      <c r="AF163" s="130"/>
      <c r="AG163" s="130"/>
      <c r="AH163" s="131" t="s">
        <v>125</v>
      </c>
      <c r="AI163" s="132"/>
      <c r="AJ163" s="132"/>
      <c r="AK163" s="132"/>
      <c r="AL163" s="132"/>
      <c r="AM163" s="132"/>
      <c r="AN163" s="132"/>
      <c r="AO163" s="132"/>
      <c r="AP163" s="132"/>
      <c r="AQ163" s="132"/>
      <c r="AR163" s="132"/>
      <c r="AS163" s="132"/>
      <c r="AT163" s="133"/>
      <c r="AU163" s="134" t="s">
        <v>126</v>
      </c>
      <c r="AV163" s="135"/>
      <c r="AW163" s="135"/>
      <c r="AX163" s="137"/>
    </row>
    <row r="164" spans="1:50" ht="24.75" customHeight="1">
      <c r="A164" s="149"/>
      <c r="B164" s="150"/>
      <c r="C164" s="150"/>
      <c r="D164" s="150"/>
      <c r="E164" s="150"/>
      <c r="F164" s="151"/>
      <c r="G164" s="115" t="s">
        <v>127</v>
      </c>
      <c r="H164" s="116"/>
      <c r="I164" s="116"/>
      <c r="J164" s="116"/>
      <c r="K164" s="117"/>
      <c r="L164" s="118" t="s">
        <v>149</v>
      </c>
      <c r="M164" s="119"/>
      <c r="N164" s="119"/>
      <c r="O164" s="119"/>
      <c r="P164" s="119"/>
      <c r="Q164" s="119"/>
      <c r="R164" s="119"/>
      <c r="S164" s="119"/>
      <c r="T164" s="119"/>
      <c r="U164" s="119"/>
      <c r="V164" s="119"/>
      <c r="W164" s="119"/>
      <c r="X164" s="120"/>
      <c r="Y164" s="121">
        <v>5.64</v>
      </c>
      <c r="Z164" s="122"/>
      <c r="AA164" s="122"/>
      <c r="AB164" s="123"/>
      <c r="AC164" s="115" t="s">
        <v>136</v>
      </c>
      <c r="AD164" s="116"/>
      <c r="AE164" s="116"/>
      <c r="AF164" s="116"/>
      <c r="AG164" s="117"/>
      <c r="AH164" s="118" t="s">
        <v>216</v>
      </c>
      <c r="AI164" s="119"/>
      <c r="AJ164" s="119"/>
      <c r="AK164" s="119"/>
      <c r="AL164" s="119"/>
      <c r="AM164" s="119"/>
      <c r="AN164" s="119"/>
      <c r="AO164" s="119"/>
      <c r="AP164" s="119"/>
      <c r="AQ164" s="119"/>
      <c r="AR164" s="119"/>
      <c r="AS164" s="119"/>
      <c r="AT164" s="120"/>
      <c r="AU164" s="121">
        <f>ROUNDUP(28985/1000000,0)</f>
        <v>1</v>
      </c>
      <c r="AV164" s="122"/>
      <c r="AW164" s="122"/>
      <c r="AX164" s="124"/>
    </row>
    <row r="165" spans="1:50" ht="24.75" customHeight="1">
      <c r="A165" s="149"/>
      <c r="B165" s="150"/>
      <c r="C165" s="150"/>
      <c r="D165" s="150"/>
      <c r="E165" s="150"/>
      <c r="F165" s="151"/>
      <c r="G165" s="84"/>
      <c r="H165" s="85"/>
      <c r="I165" s="85"/>
      <c r="J165" s="85"/>
      <c r="K165" s="86"/>
      <c r="L165" s="87"/>
      <c r="M165" s="88"/>
      <c r="N165" s="88"/>
      <c r="O165" s="88"/>
      <c r="P165" s="88"/>
      <c r="Q165" s="88"/>
      <c r="R165" s="88"/>
      <c r="S165" s="88"/>
      <c r="T165" s="88"/>
      <c r="U165" s="88"/>
      <c r="V165" s="88"/>
      <c r="W165" s="88"/>
      <c r="X165" s="89"/>
      <c r="Y165" s="111"/>
      <c r="Z165" s="112"/>
      <c r="AA165" s="112"/>
      <c r="AB165" s="114"/>
      <c r="AC165" s="84"/>
      <c r="AD165" s="85"/>
      <c r="AE165" s="85"/>
      <c r="AF165" s="85"/>
      <c r="AG165" s="86"/>
      <c r="AH165" s="87"/>
      <c r="AI165" s="88"/>
      <c r="AJ165" s="88"/>
      <c r="AK165" s="88"/>
      <c r="AL165" s="88"/>
      <c r="AM165" s="88"/>
      <c r="AN165" s="88"/>
      <c r="AO165" s="88"/>
      <c r="AP165" s="88"/>
      <c r="AQ165" s="88"/>
      <c r="AR165" s="88"/>
      <c r="AS165" s="88"/>
      <c r="AT165" s="89"/>
      <c r="AU165" s="111"/>
      <c r="AV165" s="112"/>
      <c r="AW165" s="112"/>
      <c r="AX165" s="113"/>
    </row>
    <row r="166" spans="1:50" ht="24.75" customHeight="1">
      <c r="A166" s="149"/>
      <c r="B166" s="150"/>
      <c r="C166" s="150"/>
      <c r="D166" s="150"/>
      <c r="E166" s="150"/>
      <c r="F166" s="151"/>
      <c r="G166" s="84"/>
      <c r="H166" s="85"/>
      <c r="I166" s="85"/>
      <c r="J166" s="85"/>
      <c r="K166" s="86"/>
      <c r="L166" s="87"/>
      <c r="M166" s="88"/>
      <c r="N166" s="88"/>
      <c r="O166" s="88"/>
      <c r="P166" s="88"/>
      <c r="Q166" s="88"/>
      <c r="R166" s="88"/>
      <c r="S166" s="88"/>
      <c r="T166" s="88"/>
      <c r="U166" s="88"/>
      <c r="V166" s="88"/>
      <c r="W166" s="88"/>
      <c r="X166" s="89"/>
      <c r="Y166" s="111"/>
      <c r="Z166" s="112"/>
      <c r="AA166" s="112"/>
      <c r="AB166" s="114"/>
      <c r="AC166" s="84"/>
      <c r="AD166" s="85"/>
      <c r="AE166" s="85"/>
      <c r="AF166" s="85"/>
      <c r="AG166" s="86"/>
      <c r="AH166" s="87"/>
      <c r="AI166" s="88"/>
      <c r="AJ166" s="88"/>
      <c r="AK166" s="88"/>
      <c r="AL166" s="88"/>
      <c r="AM166" s="88"/>
      <c r="AN166" s="88"/>
      <c r="AO166" s="88"/>
      <c r="AP166" s="88"/>
      <c r="AQ166" s="88"/>
      <c r="AR166" s="88"/>
      <c r="AS166" s="88"/>
      <c r="AT166" s="89"/>
      <c r="AU166" s="111"/>
      <c r="AV166" s="112"/>
      <c r="AW166" s="112"/>
      <c r="AX166" s="113"/>
    </row>
    <row r="167" spans="1:50" ht="24.75" customHeight="1">
      <c r="A167" s="149"/>
      <c r="B167" s="150"/>
      <c r="C167" s="150"/>
      <c r="D167" s="150"/>
      <c r="E167" s="150"/>
      <c r="F167" s="151"/>
      <c r="G167" s="84"/>
      <c r="H167" s="85"/>
      <c r="I167" s="85"/>
      <c r="J167" s="85"/>
      <c r="K167" s="86"/>
      <c r="L167" s="87"/>
      <c r="M167" s="88"/>
      <c r="N167" s="88"/>
      <c r="O167" s="88"/>
      <c r="P167" s="88"/>
      <c r="Q167" s="88"/>
      <c r="R167" s="88"/>
      <c r="S167" s="88"/>
      <c r="T167" s="88"/>
      <c r="U167" s="88"/>
      <c r="V167" s="88"/>
      <c r="W167" s="88"/>
      <c r="X167" s="89"/>
      <c r="Y167" s="111"/>
      <c r="Z167" s="112"/>
      <c r="AA167" s="112"/>
      <c r="AB167" s="114"/>
      <c r="AC167" s="84"/>
      <c r="AD167" s="85"/>
      <c r="AE167" s="85"/>
      <c r="AF167" s="85"/>
      <c r="AG167" s="86"/>
      <c r="AH167" s="87"/>
      <c r="AI167" s="88"/>
      <c r="AJ167" s="88"/>
      <c r="AK167" s="88"/>
      <c r="AL167" s="88"/>
      <c r="AM167" s="88"/>
      <c r="AN167" s="88"/>
      <c r="AO167" s="88"/>
      <c r="AP167" s="88"/>
      <c r="AQ167" s="88"/>
      <c r="AR167" s="88"/>
      <c r="AS167" s="88"/>
      <c r="AT167" s="89"/>
      <c r="AU167" s="111"/>
      <c r="AV167" s="112"/>
      <c r="AW167" s="112"/>
      <c r="AX167" s="113"/>
    </row>
    <row r="168" spans="1:50" ht="24.75" customHeight="1">
      <c r="A168" s="149"/>
      <c r="B168" s="150"/>
      <c r="C168" s="150"/>
      <c r="D168" s="150"/>
      <c r="E168" s="150"/>
      <c r="F168" s="151"/>
      <c r="G168" s="84"/>
      <c r="H168" s="85"/>
      <c r="I168" s="85"/>
      <c r="J168" s="85"/>
      <c r="K168" s="86"/>
      <c r="L168" s="87"/>
      <c r="M168" s="88"/>
      <c r="N168" s="88"/>
      <c r="O168" s="88"/>
      <c r="P168" s="88"/>
      <c r="Q168" s="88"/>
      <c r="R168" s="88"/>
      <c r="S168" s="88"/>
      <c r="T168" s="88"/>
      <c r="U168" s="88"/>
      <c r="V168" s="88"/>
      <c r="W168" s="88"/>
      <c r="X168" s="89"/>
      <c r="Y168" s="111"/>
      <c r="Z168" s="112"/>
      <c r="AA168" s="112"/>
      <c r="AB168" s="112"/>
      <c r="AC168" s="84"/>
      <c r="AD168" s="85"/>
      <c r="AE168" s="85"/>
      <c r="AF168" s="85"/>
      <c r="AG168" s="86"/>
      <c r="AH168" s="87"/>
      <c r="AI168" s="88"/>
      <c r="AJ168" s="88"/>
      <c r="AK168" s="88"/>
      <c r="AL168" s="88"/>
      <c r="AM168" s="88"/>
      <c r="AN168" s="88"/>
      <c r="AO168" s="88"/>
      <c r="AP168" s="88"/>
      <c r="AQ168" s="88"/>
      <c r="AR168" s="88"/>
      <c r="AS168" s="88"/>
      <c r="AT168" s="89"/>
      <c r="AU168" s="111"/>
      <c r="AV168" s="112"/>
      <c r="AW168" s="112"/>
      <c r="AX168" s="113"/>
    </row>
    <row r="169" spans="1:50" ht="24.75" customHeight="1">
      <c r="A169" s="149"/>
      <c r="B169" s="150"/>
      <c r="C169" s="150"/>
      <c r="D169" s="150"/>
      <c r="E169" s="150"/>
      <c r="F169" s="151"/>
      <c r="G169" s="84"/>
      <c r="H169" s="85"/>
      <c r="I169" s="85"/>
      <c r="J169" s="85"/>
      <c r="K169" s="86"/>
      <c r="L169" s="87"/>
      <c r="M169" s="88"/>
      <c r="N169" s="88"/>
      <c r="O169" s="88"/>
      <c r="P169" s="88"/>
      <c r="Q169" s="88"/>
      <c r="R169" s="88"/>
      <c r="S169" s="88"/>
      <c r="T169" s="88"/>
      <c r="U169" s="88"/>
      <c r="V169" s="88"/>
      <c r="W169" s="88"/>
      <c r="X169" s="89"/>
      <c r="Y169" s="111"/>
      <c r="Z169" s="112"/>
      <c r="AA169" s="112"/>
      <c r="AB169" s="112"/>
      <c r="AC169" s="84"/>
      <c r="AD169" s="85"/>
      <c r="AE169" s="85"/>
      <c r="AF169" s="85"/>
      <c r="AG169" s="86"/>
      <c r="AH169" s="87"/>
      <c r="AI169" s="88"/>
      <c r="AJ169" s="88"/>
      <c r="AK169" s="88"/>
      <c r="AL169" s="88"/>
      <c r="AM169" s="88"/>
      <c r="AN169" s="88"/>
      <c r="AO169" s="88"/>
      <c r="AP169" s="88"/>
      <c r="AQ169" s="88"/>
      <c r="AR169" s="88"/>
      <c r="AS169" s="88"/>
      <c r="AT169" s="89"/>
      <c r="AU169" s="111"/>
      <c r="AV169" s="112"/>
      <c r="AW169" s="112"/>
      <c r="AX169" s="113"/>
    </row>
    <row r="170" spans="1:50" ht="24.75" customHeight="1">
      <c r="A170" s="149"/>
      <c r="B170" s="150"/>
      <c r="C170" s="150"/>
      <c r="D170" s="150"/>
      <c r="E170" s="150"/>
      <c r="F170" s="151"/>
      <c r="G170" s="84"/>
      <c r="H170" s="85"/>
      <c r="I170" s="85"/>
      <c r="J170" s="85"/>
      <c r="K170" s="86"/>
      <c r="L170" s="87"/>
      <c r="M170" s="88"/>
      <c r="N170" s="88"/>
      <c r="O170" s="88"/>
      <c r="P170" s="88"/>
      <c r="Q170" s="88"/>
      <c r="R170" s="88"/>
      <c r="S170" s="88"/>
      <c r="T170" s="88"/>
      <c r="U170" s="88"/>
      <c r="V170" s="88"/>
      <c r="W170" s="88"/>
      <c r="X170" s="89"/>
      <c r="Y170" s="111"/>
      <c r="Z170" s="112"/>
      <c r="AA170" s="112"/>
      <c r="AB170" s="112"/>
      <c r="AC170" s="84"/>
      <c r="AD170" s="85"/>
      <c r="AE170" s="85"/>
      <c r="AF170" s="85"/>
      <c r="AG170" s="86"/>
      <c r="AH170" s="87"/>
      <c r="AI170" s="88"/>
      <c r="AJ170" s="88"/>
      <c r="AK170" s="88"/>
      <c r="AL170" s="88"/>
      <c r="AM170" s="88"/>
      <c r="AN170" s="88"/>
      <c r="AO170" s="88"/>
      <c r="AP170" s="88"/>
      <c r="AQ170" s="88"/>
      <c r="AR170" s="88"/>
      <c r="AS170" s="88"/>
      <c r="AT170" s="89"/>
      <c r="AU170" s="111"/>
      <c r="AV170" s="112"/>
      <c r="AW170" s="112"/>
      <c r="AX170" s="113"/>
    </row>
    <row r="171" spans="1:50" ht="24.75" customHeight="1">
      <c r="A171" s="149"/>
      <c r="B171" s="150"/>
      <c r="C171" s="150"/>
      <c r="D171" s="150"/>
      <c r="E171" s="150"/>
      <c r="F171" s="151"/>
      <c r="G171" s="75"/>
      <c r="H171" s="76"/>
      <c r="I171" s="76"/>
      <c r="J171" s="76"/>
      <c r="K171" s="77"/>
      <c r="L171" s="78"/>
      <c r="M171" s="79"/>
      <c r="N171" s="79"/>
      <c r="O171" s="79"/>
      <c r="P171" s="79"/>
      <c r="Q171" s="79"/>
      <c r="R171" s="79"/>
      <c r="S171" s="79"/>
      <c r="T171" s="79"/>
      <c r="U171" s="79"/>
      <c r="V171" s="79"/>
      <c r="W171" s="79"/>
      <c r="X171" s="80"/>
      <c r="Y171" s="81"/>
      <c r="Z171" s="82"/>
      <c r="AA171" s="82"/>
      <c r="AB171" s="82"/>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c r="A172" s="149"/>
      <c r="B172" s="150"/>
      <c r="C172" s="150"/>
      <c r="D172" s="150"/>
      <c r="E172" s="150"/>
      <c r="F172" s="151"/>
      <c r="G172" s="138" t="s">
        <v>37</v>
      </c>
      <c r="H172" s="132"/>
      <c r="I172" s="132"/>
      <c r="J172" s="132"/>
      <c r="K172" s="132"/>
      <c r="L172" s="139"/>
      <c r="M172" s="140"/>
      <c r="N172" s="140"/>
      <c r="O172" s="140"/>
      <c r="P172" s="140"/>
      <c r="Q172" s="140"/>
      <c r="R172" s="140"/>
      <c r="S172" s="140"/>
      <c r="T172" s="140"/>
      <c r="U172" s="140"/>
      <c r="V172" s="140"/>
      <c r="W172" s="140"/>
      <c r="X172" s="141"/>
      <c r="Y172" s="142">
        <f>SUM(Y164:AB171)</f>
        <v>5.64</v>
      </c>
      <c r="Z172" s="143"/>
      <c r="AA172" s="143"/>
      <c r="AB172" s="144"/>
      <c r="AC172" s="138" t="s">
        <v>37</v>
      </c>
      <c r="AD172" s="132"/>
      <c r="AE172" s="132"/>
      <c r="AF172" s="132"/>
      <c r="AG172" s="132"/>
      <c r="AH172" s="139"/>
      <c r="AI172" s="140"/>
      <c r="AJ172" s="140"/>
      <c r="AK172" s="140"/>
      <c r="AL172" s="140"/>
      <c r="AM172" s="140"/>
      <c r="AN172" s="140"/>
      <c r="AO172" s="140"/>
      <c r="AP172" s="140"/>
      <c r="AQ172" s="140"/>
      <c r="AR172" s="140"/>
      <c r="AS172" s="140"/>
      <c r="AT172" s="141"/>
      <c r="AU172" s="142">
        <f>SUM(AU164:AX171)</f>
        <v>1</v>
      </c>
      <c r="AV172" s="143"/>
      <c r="AW172" s="143"/>
      <c r="AX172" s="145"/>
    </row>
    <row r="173" spans="1:50" ht="30" customHeight="1">
      <c r="A173" s="149"/>
      <c r="B173" s="150"/>
      <c r="C173" s="150"/>
      <c r="D173" s="150"/>
      <c r="E173" s="150"/>
      <c r="F173" s="151"/>
      <c r="G173" s="125" t="s">
        <v>150</v>
      </c>
      <c r="H173" s="126"/>
      <c r="I173" s="126"/>
      <c r="J173" s="126"/>
      <c r="K173" s="126"/>
      <c r="L173" s="126"/>
      <c r="M173" s="126"/>
      <c r="N173" s="126"/>
      <c r="O173" s="126"/>
      <c r="P173" s="126"/>
      <c r="Q173" s="126"/>
      <c r="R173" s="126"/>
      <c r="S173" s="126"/>
      <c r="T173" s="126"/>
      <c r="U173" s="126"/>
      <c r="V173" s="126"/>
      <c r="W173" s="126"/>
      <c r="X173" s="126"/>
      <c r="Y173" s="126"/>
      <c r="Z173" s="126"/>
      <c r="AA173" s="126"/>
      <c r="AB173" s="127"/>
      <c r="AC173" s="125" t="s">
        <v>219</v>
      </c>
      <c r="AD173" s="126"/>
      <c r="AE173" s="126"/>
      <c r="AF173" s="126"/>
      <c r="AG173" s="126"/>
      <c r="AH173" s="126"/>
      <c r="AI173" s="126"/>
      <c r="AJ173" s="126"/>
      <c r="AK173" s="126"/>
      <c r="AL173" s="126"/>
      <c r="AM173" s="126"/>
      <c r="AN173" s="126"/>
      <c r="AO173" s="126"/>
      <c r="AP173" s="126"/>
      <c r="AQ173" s="126"/>
      <c r="AR173" s="126"/>
      <c r="AS173" s="126"/>
      <c r="AT173" s="126"/>
      <c r="AU173" s="126"/>
      <c r="AV173" s="126"/>
      <c r="AW173" s="126"/>
      <c r="AX173" s="128"/>
    </row>
    <row r="174" spans="1:50" ht="24.75" customHeight="1">
      <c r="A174" s="149"/>
      <c r="B174" s="150"/>
      <c r="C174" s="150"/>
      <c r="D174" s="150"/>
      <c r="E174" s="150"/>
      <c r="F174" s="151"/>
      <c r="G174" s="129" t="s">
        <v>68</v>
      </c>
      <c r="H174" s="130"/>
      <c r="I174" s="130"/>
      <c r="J174" s="130"/>
      <c r="K174" s="130"/>
      <c r="L174" s="131" t="s">
        <v>125</v>
      </c>
      <c r="M174" s="132"/>
      <c r="N174" s="132"/>
      <c r="O174" s="132"/>
      <c r="P174" s="132"/>
      <c r="Q174" s="132"/>
      <c r="R174" s="132"/>
      <c r="S174" s="132"/>
      <c r="T174" s="132"/>
      <c r="U174" s="132"/>
      <c r="V174" s="132"/>
      <c r="W174" s="132"/>
      <c r="X174" s="133"/>
      <c r="Y174" s="134" t="s">
        <v>126</v>
      </c>
      <c r="Z174" s="135"/>
      <c r="AA174" s="135"/>
      <c r="AB174" s="136"/>
      <c r="AC174" s="129" t="s">
        <v>68</v>
      </c>
      <c r="AD174" s="130"/>
      <c r="AE174" s="130"/>
      <c r="AF174" s="130"/>
      <c r="AG174" s="130"/>
      <c r="AH174" s="131" t="s">
        <v>125</v>
      </c>
      <c r="AI174" s="132"/>
      <c r="AJ174" s="132"/>
      <c r="AK174" s="132"/>
      <c r="AL174" s="132"/>
      <c r="AM174" s="132"/>
      <c r="AN174" s="132"/>
      <c r="AO174" s="132"/>
      <c r="AP174" s="132"/>
      <c r="AQ174" s="132"/>
      <c r="AR174" s="132"/>
      <c r="AS174" s="132"/>
      <c r="AT174" s="133"/>
      <c r="AU174" s="134" t="s">
        <v>126</v>
      </c>
      <c r="AV174" s="135"/>
      <c r="AW174" s="135"/>
      <c r="AX174" s="137"/>
    </row>
    <row r="175" spans="1:50" ht="24.75" customHeight="1">
      <c r="A175" s="149"/>
      <c r="B175" s="150"/>
      <c r="C175" s="150"/>
      <c r="D175" s="150"/>
      <c r="E175" s="150"/>
      <c r="F175" s="151"/>
      <c r="G175" s="115" t="s">
        <v>127</v>
      </c>
      <c r="H175" s="116"/>
      <c r="I175" s="116"/>
      <c r="J175" s="116"/>
      <c r="K175" s="117"/>
      <c r="L175" s="118" t="s">
        <v>151</v>
      </c>
      <c r="M175" s="119"/>
      <c r="N175" s="119"/>
      <c r="O175" s="119"/>
      <c r="P175" s="119"/>
      <c r="Q175" s="119"/>
      <c r="R175" s="119"/>
      <c r="S175" s="119"/>
      <c r="T175" s="119"/>
      <c r="U175" s="119"/>
      <c r="V175" s="119"/>
      <c r="W175" s="119"/>
      <c r="X175" s="120"/>
      <c r="Y175" s="121">
        <v>111.41782600000001</v>
      </c>
      <c r="Z175" s="122"/>
      <c r="AA175" s="122"/>
      <c r="AB175" s="123"/>
      <c r="AC175" s="115" t="s">
        <v>127</v>
      </c>
      <c r="AD175" s="116"/>
      <c r="AE175" s="116"/>
      <c r="AF175" s="116"/>
      <c r="AG175" s="117"/>
      <c r="AH175" s="118" t="s">
        <v>151</v>
      </c>
      <c r="AI175" s="119"/>
      <c r="AJ175" s="119"/>
      <c r="AK175" s="119"/>
      <c r="AL175" s="119"/>
      <c r="AM175" s="119"/>
      <c r="AN175" s="119"/>
      <c r="AO175" s="119"/>
      <c r="AP175" s="119"/>
      <c r="AQ175" s="119"/>
      <c r="AR175" s="119"/>
      <c r="AS175" s="119"/>
      <c r="AT175" s="120"/>
      <c r="AU175" s="121">
        <v>643.726</v>
      </c>
      <c r="AV175" s="122"/>
      <c r="AW175" s="122"/>
      <c r="AX175" s="124"/>
    </row>
    <row r="176" spans="1:50" ht="24.75" customHeight="1">
      <c r="A176" s="149"/>
      <c r="B176" s="150"/>
      <c r="C176" s="150"/>
      <c r="D176" s="150"/>
      <c r="E176" s="150"/>
      <c r="F176" s="151"/>
      <c r="G176" s="84"/>
      <c r="H176" s="85"/>
      <c r="I176" s="85"/>
      <c r="J176" s="85"/>
      <c r="K176" s="86"/>
      <c r="L176" s="87"/>
      <c r="M176" s="88"/>
      <c r="N176" s="88"/>
      <c r="O176" s="88"/>
      <c r="P176" s="88"/>
      <c r="Q176" s="88"/>
      <c r="R176" s="88"/>
      <c r="S176" s="88"/>
      <c r="T176" s="88"/>
      <c r="U176" s="88"/>
      <c r="V176" s="88"/>
      <c r="W176" s="88"/>
      <c r="X176" s="89"/>
      <c r="Y176" s="111"/>
      <c r="Z176" s="112"/>
      <c r="AA176" s="112"/>
      <c r="AB176" s="114"/>
      <c r="AC176" s="84"/>
      <c r="AD176" s="85"/>
      <c r="AE176" s="85"/>
      <c r="AF176" s="85"/>
      <c r="AG176" s="86"/>
      <c r="AH176" s="87"/>
      <c r="AI176" s="88"/>
      <c r="AJ176" s="88"/>
      <c r="AK176" s="88"/>
      <c r="AL176" s="88"/>
      <c r="AM176" s="88"/>
      <c r="AN176" s="88"/>
      <c r="AO176" s="88"/>
      <c r="AP176" s="88"/>
      <c r="AQ176" s="88"/>
      <c r="AR176" s="88"/>
      <c r="AS176" s="88"/>
      <c r="AT176" s="89"/>
      <c r="AU176" s="111"/>
      <c r="AV176" s="112"/>
      <c r="AW176" s="112"/>
      <c r="AX176" s="113"/>
    </row>
    <row r="177" spans="1:50" ht="24.75" customHeight="1">
      <c r="A177" s="149"/>
      <c r="B177" s="150"/>
      <c r="C177" s="150"/>
      <c r="D177" s="150"/>
      <c r="E177" s="150"/>
      <c r="F177" s="151"/>
      <c r="G177" s="84"/>
      <c r="H177" s="85"/>
      <c r="I177" s="85"/>
      <c r="J177" s="85"/>
      <c r="K177" s="86"/>
      <c r="L177" s="87"/>
      <c r="M177" s="88"/>
      <c r="N177" s="88"/>
      <c r="O177" s="88"/>
      <c r="P177" s="88"/>
      <c r="Q177" s="88"/>
      <c r="R177" s="88"/>
      <c r="S177" s="88"/>
      <c r="T177" s="88"/>
      <c r="U177" s="88"/>
      <c r="V177" s="88"/>
      <c r="W177" s="88"/>
      <c r="X177" s="89"/>
      <c r="Y177" s="111"/>
      <c r="Z177" s="112"/>
      <c r="AA177" s="112"/>
      <c r="AB177" s="114"/>
      <c r="AC177" s="84"/>
      <c r="AD177" s="85"/>
      <c r="AE177" s="85"/>
      <c r="AF177" s="85"/>
      <c r="AG177" s="86"/>
      <c r="AH177" s="87"/>
      <c r="AI177" s="88"/>
      <c r="AJ177" s="88"/>
      <c r="AK177" s="88"/>
      <c r="AL177" s="88"/>
      <c r="AM177" s="88"/>
      <c r="AN177" s="88"/>
      <c r="AO177" s="88"/>
      <c r="AP177" s="88"/>
      <c r="AQ177" s="88"/>
      <c r="AR177" s="88"/>
      <c r="AS177" s="88"/>
      <c r="AT177" s="89"/>
      <c r="AU177" s="111"/>
      <c r="AV177" s="112"/>
      <c r="AW177" s="112"/>
      <c r="AX177" s="113"/>
    </row>
    <row r="178" spans="1:50" ht="24.75" customHeight="1">
      <c r="A178" s="149"/>
      <c r="B178" s="150"/>
      <c r="C178" s="150"/>
      <c r="D178" s="150"/>
      <c r="E178" s="150"/>
      <c r="F178" s="151"/>
      <c r="G178" s="84"/>
      <c r="H178" s="85"/>
      <c r="I178" s="85"/>
      <c r="J178" s="85"/>
      <c r="K178" s="86"/>
      <c r="L178" s="87"/>
      <c r="M178" s="88"/>
      <c r="N178" s="88"/>
      <c r="O178" s="88"/>
      <c r="P178" s="88"/>
      <c r="Q178" s="88"/>
      <c r="R178" s="88"/>
      <c r="S178" s="88"/>
      <c r="T178" s="88"/>
      <c r="U178" s="88"/>
      <c r="V178" s="88"/>
      <c r="W178" s="88"/>
      <c r="X178" s="89"/>
      <c r="Y178" s="111"/>
      <c r="Z178" s="112"/>
      <c r="AA178" s="112"/>
      <c r="AB178" s="114"/>
      <c r="AC178" s="84"/>
      <c r="AD178" s="85"/>
      <c r="AE178" s="85"/>
      <c r="AF178" s="85"/>
      <c r="AG178" s="86"/>
      <c r="AH178" s="87"/>
      <c r="AI178" s="88"/>
      <c r="AJ178" s="88"/>
      <c r="AK178" s="88"/>
      <c r="AL178" s="88"/>
      <c r="AM178" s="88"/>
      <c r="AN178" s="88"/>
      <c r="AO178" s="88"/>
      <c r="AP178" s="88"/>
      <c r="AQ178" s="88"/>
      <c r="AR178" s="88"/>
      <c r="AS178" s="88"/>
      <c r="AT178" s="89"/>
      <c r="AU178" s="111"/>
      <c r="AV178" s="112"/>
      <c r="AW178" s="112"/>
      <c r="AX178" s="113"/>
    </row>
    <row r="179" spans="1:50" ht="24.75" customHeight="1">
      <c r="A179" s="149"/>
      <c r="B179" s="150"/>
      <c r="C179" s="150"/>
      <c r="D179" s="150"/>
      <c r="E179" s="150"/>
      <c r="F179" s="151"/>
      <c r="G179" s="84"/>
      <c r="H179" s="85"/>
      <c r="I179" s="85"/>
      <c r="J179" s="85"/>
      <c r="K179" s="86"/>
      <c r="L179" s="87"/>
      <c r="M179" s="88"/>
      <c r="N179" s="88"/>
      <c r="O179" s="88"/>
      <c r="P179" s="88"/>
      <c r="Q179" s="88"/>
      <c r="R179" s="88"/>
      <c r="S179" s="88"/>
      <c r="T179" s="88"/>
      <c r="U179" s="88"/>
      <c r="V179" s="88"/>
      <c r="W179" s="88"/>
      <c r="X179" s="89"/>
      <c r="Y179" s="111"/>
      <c r="Z179" s="112"/>
      <c r="AA179" s="112"/>
      <c r="AB179" s="112"/>
      <c r="AC179" s="84"/>
      <c r="AD179" s="85"/>
      <c r="AE179" s="85"/>
      <c r="AF179" s="85"/>
      <c r="AG179" s="86"/>
      <c r="AH179" s="87"/>
      <c r="AI179" s="88"/>
      <c r="AJ179" s="88"/>
      <c r="AK179" s="88"/>
      <c r="AL179" s="88"/>
      <c r="AM179" s="88"/>
      <c r="AN179" s="88"/>
      <c r="AO179" s="88"/>
      <c r="AP179" s="88"/>
      <c r="AQ179" s="88"/>
      <c r="AR179" s="88"/>
      <c r="AS179" s="88"/>
      <c r="AT179" s="89"/>
      <c r="AU179" s="111"/>
      <c r="AV179" s="112"/>
      <c r="AW179" s="112"/>
      <c r="AX179" s="113"/>
    </row>
    <row r="180" spans="1:50" ht="24.75" customHeight="1">
      <c r="A180" s="149"/>
      <c r="B180" s="150"/>
      <c r="C180" s="150"/>
      <c r="D180" s="150"/>
      <c r="E180" s="150"/>
      <c r="F180" s="151"/>
      <c r="G180" s="84"/>
      <c r="H180" s="85"/>
      <c r="I180" s="85"/>
      <c r="J180" s="85"/>
      <c r="K180" s="86"/>
      <c r="L180" s="87"/>
      <c r="M180" s="88"/>
      <c r="N180" s="88"/>
      <c r="O180" s="88"/>
      <c r="P180" s="88"/>
      <c r="Q180" s="88"/>
      <c r="R180" s="88"/>
      <c r="S180" s="88"/>
      <c r="T180" s="88"/>
      <c r="U180" s="88"/>
      <c r="V180" s="88"/>
      <c r="W180" s="88"/>
      <c r="X180" s="89"/>
      <c r="Y180" s="111"/>
      <c r="Z180" s="112"/>
      <c r="AA180" s="112"/>
      <c r="AB180" s="112"/>
      <c r="AC180" s="84"/>
      <c r="AD180" s="85"/>
      <c r="AE180" s="85"/>
      <c r="AF180" s="85"/>
      <c r="AG180" s="86"/>
      <c r="AH180" s="87"/>
      <c r="AI180" s="88"/>
      <c r="AJ180" s="88"/>
      <c r="AK180" s="88"/>
      <c r="AL180" s="88"/>
      <c r="AM180" s="88"/>
      <c r="AN180" s="88"/>
      <c r="AO180" s="88"/>
      <c r="AP180" s="88"/>
      <c r="AQ180" s="88"/>
      <c r="AR180" s="88"/>
      <c r="AS180" s="88"/>
      <c r="AT180" s="89"/>
      <c r="AU180" s="111"/>
      <c r="AV180" s="112"/>
      <c r="AW180" s="112"/>
      <c r="AX180" s="113"/>
    </row>
    <row r="181" spans="1:50" ht="24.75" customHeight="1">
      <c r="A181" s="149"/>
      <c r="B181" s="150"/>
      <c r="C181" s="150"/>
      <c r="D181" s="150"/>
      <c r="E181" s="150"/>
      <c r="F181" s="151"/>
      <c r="G181" s="84"/>
      <c r="H181" s="85"/>
      <c r="I181" s="85"/>
      <c r="J181" s="85"/>
      <c r="K181" s="86"/>
      <c r="L181" s="87"/>
      <c r="M181" s="88"/>
      <c r="N181" s="88"/>
      <c r="O181" s="88"/>
      <c r="P181" s="88"/>
      <c r="Q181" s="88"/>
      <c r="R181" s="88"/>
      <c r="S181" s="88"/>
      <c r="T181" s="88"/>
      <c r="U181" s="88"/>
      <c r="V181" s="88"/>
      <c r="W181" s="88"/>
      <c r="X181" s="89"/>
      <c r="Y181" s="111"/>
      <c r="Z181" s="112"/>
      <c r="AA181" s="112"/>
      <c r="AB181" s="112"/>
      <c r="AC181" s="84"/>
      <c r="AD181" s="85"/>
      <c r="AE181" s="85"/>
      <c r="AF181" s="85"/>
      <c r="AG181" s="86"/>
      <c r="AH181" s="87"/>
      <c r="AI181" s="88"/>
      <c r="AJ181" s="88"/>
      <c r="AK181" s="88"/>
      <c r="AL181" s="88"/>
      <c r="AM181" s="88"/>
      <c r="AN181" s="88"/>
      <c r="AO181" s="88"/>
      <c r="AP181" s="88"/>
      <c r="AQ181" s="88"/>
      <c r="AR181" s="88"/>
      <c r="AS181" s="88"/>
      <c r="AT181" s="89"/>
      <c r="AU181" s="111"/>
      <c r="AV181" s="112"/>
      <c r="AW181" s="112"/>
      <c r="AX181" s="113"/>
    </row>
    <row r="182" spans="1:50" ht="24.75" customHeight="1">
      <c r="A182" s="149"/>
      <c r="B182" s="150"/>
      <c r="C182" s="150"/>
      <c r="D182" s="150"/>
      <c r="E182" s="150"/>
      <c r="F182" s="151"/>
      <c r="G182" s="75"/>
      <c r="H182" s="76"/>
      <c r="I182" s="76"/>
      <c r="J182" s="76"/>
      <c r="K182" s="77"/>
      <c r="L182" s="78"/>
      <c r="M182" s="79"/>
      <c r="N182" s="79"/>
      <c r="O182" s="79"/>
      <c r="P182" s="79"/>
      <c r="Q182" s="79"/>
      <c r="R182" s="79"/>
      <c r="S182" s="79"/>
      <c r="T182" s="79"/>
      <c r="U182" s="79"/>
      <c r="V182" s="79"/>
      <c r="W182" s="79"/>
      <c r="X182" s="80"/>
      <c r="Y182" s="81"/>
      <c r="Z182" s="82"/>
      <c r="AA182" s="82"/>
      <c r="AB182" s="82"/>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c r="A183" s="149"/>
      <c r="B183" s="150"/>
      <c r="C183" s="150"/>
      <c r="D183" s="150"/>
      <c r="E183" s="150"/>
      <c r="F183" s="151"/>
      <c r="G183" s="138" t="s">
        <v>37</v>
      </c>
      <c r="H183" s="132"/>
      <c r="I183" s="132"/>
      <c r="J183" s="132"/>
      <c r="K183" s="132"/>
      <c r="L183" s="139"/>
      <c r="M183" s="140"/>
      <c r="N183" s="140"/>
      <c r="O183" s="140"/>
      <c r="P183" s="140"/>
      <c r="Q183" s="140"/>
      <c r="R183" s="140"/>
      <c r="S183" s="140"/>
      <c r="T183" s="140"/>
      <c r="U183" s="140"/>
      <c r="V183" s="140"/>
      <c r="W183" s="140"/>
      <c r="X183" s="141"/>
      <c r="Y183" s="142">
        <f>SUM(Y175:AB182)</f>
        <v>111.41782600000001</v>
      </c>
      <c r="Z183" s="143"/>
      <c r="AA183" s="143"/>
      <c r="AB183" s="144"/>
      <c r="AC183" s="138" t="s">
        <v>37</v>
      </c>
      <c r="AD183" s="132"/>
      <c r="AE183" s="132"/>
      <c r="AF183" s="132"/>
      <c r="AG183" s="132"/>
      <c r="AH183" s="139"/>
      <c r="AI183" s="140"/>
      <c r="AJ183" s="140"/>
      <c r="AK183" s="140"/>
      <c r="AL183" s="140"/>
      <c r="AM183" s="140"/>
      <c r="AN183" s="140"/>
      <c r="AO183" s="140"/>
      <c r="AP183" s="140"/>
      <c r="AQ183" s="140"/>
      <c r="AR183" s="140"/>
      <c r="AS183" s="140"/>
      <c r="AT183" s="141"/>
      <c r="AU183" s="142">
        <f>SUM(AU175:AX182)</f>
        <v>643.726</v>
      </c>
      <c r="AV183" s="143"/>
      <c r="AW183" s="143"/>
      <c r="AX183" s="145"/>
    </row>
    <row r="184" spans="1:50" ht="30" customHeight="1">
      <c r="A184" s="149"/>
      <c r="B184" s="150"/>
      <c r="C184" s="150"/>
      <c r="D184" s="150"/>
      <c r="E184" s="150"/>
      <c r="F184" s="151"/>
      <c r="G184" s="125" t="s">
        <v>152</v>
      </c>
      <c r="H184" s="126"/>
      <c r="I184" s="126"/>
      <c r="J184" s="126"/>
      <c r="K184" s="126"/>
      <c r="L184" s="126"/>
      <c r="M184" s="126"/>
      <c r="N184" s="126"/>
      <c r="O184" s="126"/>
      <c r="P184" s="126"/>
      <c r="Q184" s="126"/>
      <c r="R184" s="126"/>
      <c r="S184" s="126"/>
      <c r="T184" s="126"/>
      <c r="U184" s="126"/>
      <c r="V184" s="126"/>
      <c r="W184" s="126"/>
      <c r="X184" s="126"/>
      <c r="Y184" s="126"/>
      <c r="Z184" s="126"/>
      <c r="AA184" s="126"/>
      <c r="AB184" s="127"/>
      <c r="AC184" s="125"/>
      <c r="AD184" s="126"/>
      <c r="AE184" s="126"/>
      <c r="AF184" s="126"/>
      <c r="AG184" s="126"/>
      <c r="AH184" s="126"/>
      <c r="AI184" s="126"/>
      <c r="AJ184" s="126"/>
      <c r="AK184" s="126"/>
      <c r="AL184" s="126"/>
      <c r="AM184" s="126"/>
      <c r="AN184" s="126"/>
      <c r="AO184" s="126"/>
      <c r="AP184" s="126"/>
      <c r="AQ184" s="126"/>
      <c r="AR184" s="126"/>
      <c r="AS184" s="126"/>
      <c r="AT184" s="126"/>
      <c r="AU184" s="126"/>
      <c r="AV184" s="126"/>
      <c r="AW184" s="126"/>
      <c r="AX184" s="128"/>
    </row>
    <row r="185" spans="1:50" ht="24.75" customHeight="1">
      <c r="A185" s="149"/>
      <c r="B185" s="150"/>
      <c r="C185" s="150"/>
      <c r="D185" s="150"/>
      <c r="E185" s="150"/>
      <c r="F185" s="151"/>
      <c r="G185" s="129" t="s">
        <v>68</v>
      </c>
      <c r="H185" s="130"/>
      <c r="I185" s="130"/>
      <c r="J185" s="130"/>
      <c r="K185" s="130"/>
      <c r="L185" s="131" t="s">
        <v>125</v>
      </c>
      <c r="M185" s="132"/>
      <c r="N185" s="132"/>
      <c r="O185" s="132"/>
      <c r="P185" s="132"/>
      <c r="Q185" s="132"/>
      <c r="R185" s="132"/>
      <c r="S185" s="132"/>
      <c r="T185" s="132"/>
      <c r="U185" s="132"/>
      <c r="V185" s="132"/>
      <c r="W185" s="132"/>
      <c r="X185" s="133"/>
      <c r="Y185" s="134" t="s">
        <v>126</v>
      </c>
      <c r="Z185" s="135"/>
      <c r="AA185" s="135"/>
      <c r="AB185" s="136"/>
      <c r="AC185" s="129" t="s">
        <v>68</v>
      </c>
      <c r="AD185" s="130"/>
      <c r="AE185" s="130"/>
      <c r="AF185" s="130"/>
      <c r="AG185" s="130"/>
      <c r="AH185" s="131" t="s">
        <v>125</v>
      </c>
      <c r="AI185" s="132"/>
      <c r="AJ185" s="132"/>
      <c r="AK185" s="132"/>
      <c r="AL185" s="132"/>
      <c r="AM185" s="132"/>
      <c r="AN185" s="132"/>
      <c r="AO185" s="132"/>
      <c r="AP185" s="132"/>
      <c r="AQ185" s="132"/>
      <c r="AR185" s="132"/>
      <c r="AS185" s="132"/>
      <c r="AT185" s="133"/>
      <c r="AU185" s="134" t="s">
        <v>126</v>
      </c>
      <c r="AV185" s="135"/>
      <c r="AW185" s="135"/>
      <c r="AX185" s="137"/>
    </row>
    <row r="186" spans="1:50" ht="24.75" customHeight="1">
      <c r="A186" s="149"/>
      <c r="B186" s="150"/>
      <c r="C186" s="150"/>
      <c r="D186" s="150"/>
      <c r="E186" s="150"/>
      <c r="F186" s="151"/>
      <c r="G186" s="115" t="s">
        <v>127</v>
      </c>
      <c r="H186" s="116"/>
      <c r="I186" s="116"/>
      <c r="J186" s="116"/>
      <c r="K186" s="117"/>
      <c r="L186" s="118" t="s">
        <v>151</v>
      </c>
      <c r="M186" s="119"/>
      <c r="N186" s="119"/>
      <c r="O186" s="119"/>
      <c r="P186" s="119"/>
      <c r="Q186" s="119"/>
      <c r="R186" s="119"/>
      <c r="S186" s="119"/>
      <c r="T186" s="119"/>
      <c r="U186" s="119"/>
      <c r="V186" s="119"/>
      <c r="W186" s="119"/>
      <c r="X186" s="120"/>
      <c r="Y186" s="121">
        <v>1.189757</v>
      </c>
      <c r="Z186" s="122"/>
      <c r="AA186" s="122"/>
      <c r="AB186" s="123"/>
      <c r="AC186" s="115"/>
      <c r="AD186" s="116"/>
      <c r="AE186" s="116"/>
      <c r="AF186" s="116"/>
      <c r="AG186" s="117"/>
      <c r="AH186" s="118"/>
      <c r="AI186" s="119"/>
      <c r="AJ186" s="119"/>
      <c r="AK186" s="119"/>
      <c r="AL186" s="119"/>
      <c r="AM186" s="119"/>
      <c r="AN186" s="119"/>
      <c r="AO186" s="119"/>
      <c r="AP186" s="119"/>
      <c r="AQ186" s="119"/>
      <c r="AR186" s="119"/>
      <c r="AS186" s="119"/>
      <c r="AT186" s="120"/>
      <c r="AU186" s="121"/>
      <c r="AV186" s="122"/>
      <c r="AW186" s="122"/>
      <c r="AX186" s="124"/>
    </row>
    <row r="187" spans="1:50" ht="24.75" customHeight="1">
      <c r="A187" s="149"/>
      <c r="B187" s="150"/>
      <c r="C187" s="150"/>
      <c r="D187" s="150"/>
      <c r="E187" s="150"/>
      <c r="F187" s="151"/>
      <c r="G187" s="84"/>
      <c r="H187" s="85"/>
      <c r="I187" s="85"/>
      <c r="J187" s="85"/>
      <c r="K187" s="86"/>
      <c r="L187" s="87"/>
      <c r="M187" s="88"/>
      <c r="N187" s="88"/>
      <c r="O187" s="88"/>
      <c r="P187" s="88"/>
      <c r="Q187" s="88"/>
      <c r="R187" s="88"/>
      <c r="S187" s="88"/>
      <c r="T187" s="88"/>
      <c r="U187" s="88"/>
      <c r="V187" s="88"/>
      <c r="W187" s="88"/>
      <c r="X187" s="89"/>
      <c r="Y187" s="111"/>
      <c r="Z187" s="112"/>
      <c r="AA187" s="112"/>
      <c r="AB187" s="114"/>
      <c r="AC187" s="84"/>
      <c r="AD187" s="85"/>
      <c r="AE187" s="85"/>
      <c r="AF187" s="85"/>
      <c r="AG187" s="86"/>
      <c r="AH187" s="87"/>
      <c r="AI187" s="88"/>
      <c r="AJ187" s="88"/>
      <c r="AK187" s="88"/>
      <c r="AL187" s="88"/>
      <c r="AM187" s="88"/>
      <c r="AN187" s="88"/>
      <c r="AO187" s="88"/>
      <c r="AP187" s="88"/>
      <c r="AQ187" s="88"/>
      <c r="AR187" s="88"/>
      <c r="AS187" s="88"/>
      <c r="AT187" s="89"/>
      <c r="AU187" s="111"/>
      <c r="AV187" s="112"/>
      <c r="AW187" s="112"/>
      <c r="AX187" s="113"/>
    </row>
    <row r="188" spans="1:50" ht="24.75" customHeight="1">
      <c r="A188" s="149"/>
      <c r="B188" s="150"/>
      <c r="C188" s="150"/>
      <c r="D188" s="150"/>
      <c r="E188" s="150"/>
      <c r="F188" s="151"/>
      <c r="G188" s="84"/>
      <c r="H188" s="85"/>
      <c r="I188" s="85"/>
      <c r="J188" s="85"/>
      <c r="K188" s="86"/>
      <c r="L188" s="87"/>
      <c r="M188" s="88"/>
      <c r="N188" s="88"/>
      <c r="O188" s="88"/>
      <c r="P188" s="88"/>
      <c r="Q188" s="88"/>
      <c r="R188" s="88"/>
      <c r="S188" s="88"/>
      <c r="T188" s="88"/>
      <c r="U188" s="88"/>
      <c r="V188" s="88"/>
      <c r="W188" s="88"/>
      <c r="X188" s="89"/>
      <c r="Y188" s="111"/>
      <c r="Z188" s="112"/>
      <c r="AA188" s="112"/>
      <c r="AB188" s="114"/>
      <c r="AC188" s="84"/>
      <c r="AD188" s="85"/>
      <c r="AE188" s="85"/>
      <c r="AF188" s="85"/>
      <c r="AG188" s="86"/>
      <c r="AH188" s="87"/>
      <c r="AI188" s="88"/>
      <c r="AJ188" s="88"/>
      <c r="AK188" s="88"/>
      <c r="AL188" s="88"/>
      <c r="AM188" s="88"/>
      <c r="AN188" s="88"/>
      <c r="AO188" s="88"/>
      <c r="AP188" s="88"/>
      <c r="AQ188" s="88"/>
      <c r="AR188" s="88"/>
      <c r="AS188" s="88"/>
      <c r="AT188" s="89"/>
      <c r="AU188" s="111"/>
      <c r="AV188" s="112"/>
      <c r="AW188" s="112"/>
      <c r="AX188" s="113"/>
    </row>
    <row r="189" spans="1:50" ht="24.75" customHeight="1">
      <c r="A189" s="149"/>
      <c r="B189" s="150"/>
      <c r="C189" s="150"/>
      <c r="D189" s="150"/>
      <c r="E189" s="150"/>
      <c r="F189" s="151"/>
      <c r="G189" s="84"/>
      <c r="H189" s="85"/>
      <c r="I189" s="85"/>
      <c r="J189" s="85"/>
      <c r="K189" s="86"/>
      <c r="L189" s="87"/>
      <c r="M189" s="88"/>
      <c r="N189" s="88"/>
      <c r="O189" s="88"/>
      <c r="P189" s="88"/>
      <c r="Q189" s="88"/>
      <c r="R189" s="88"/>
      <c r="S189" s="88"/>
      <c r="T189" s="88"/>
      <c r="U189" s="88"/>
      <c r="V189" s="88"/>
      <c r="W189" s="88"/>
      <c r="X189" s="89"/>
      <c r="Y189" s="111"/>
      <c r="Z189" s="112"/>
      <c r="AA189" s="112"/>
      <c r="AB189" s="114"/>
      <c r="AC189" s="84"/>
      <c r="AD189" s="85"/>
      <c r="AE189" s="85"/>
      <c r="AF189" s="85"/>
      <c r="AG189" s="86"/>
      <c r="AH189" s="87"/>
      <c r="AI189" s="88"/>
      <c r="AJ189" s="88"/>
      <c r="AK189" s="88"/>
      <c r="AL189" s="88"/>
      <c r="AM189" s="88"/>
      <c r="AN189" s="88"/>
      <c r="AO189" s="88"/>
      <c r="AP189" s="88"/>
      <c r="AQ189" s="88"/>
      <c r="AR189" s="88"/>
      <c r="AS189" s="88"/>
      <c r="AT189" s="89"/>
      <c r="AU189" s="111"/>
      <c r="AV189" s="112"/>
      <c r="AW189" s="112"/>
      <c r="AX189" s="113"/>
    </row>
    <row r="190" spans="1:50" ht="24.75" customHeight="1">
      <c r="A190" s="149"/>
      <c r="B190" s="150"/>
      <c r="C190" s="150"/>
      <c r="D190" s="150"/>
      <c r="E190" s="150"/>
      <c r="F190" s="151"/>
      <c r="G190" s="84"/>
      <c r="H190" s="85"/>
      <c r="I190" s="85"/>
      <c r="J190" s="85"/>
      <c r="K190" s="86"/>
      <c r="L190" s="87"/>
      <c r="M190" s="88"/>
      <c r="N190" s="88"/>
      <c r="O190" s="88"/>
      <c r="P190" s="88"/>
      <c r="Q190" s="88"/>
      <c r="R190" s="88"/>
      <c r="S190" s="88"/>
      <c r="T190" s="88"/>
      <c r="U190" s="88"/>
      <c r="V190" s="88"/>
      <c r="W190" s="88"/>
      <c r="X190" s="89"/>
      <c r="Y190" s="111"/>
      <c r="Z190" s="112"/>
      <c r="AA190" s="112"/>
      <c r="AB190" s="112"/>
      <c r="AC190" s="84"/>
      <c r="AD190" s="85"/>
      <c r="AE190" s="85"/>
      <c r="AF190" s="85"/>
      <c r="AG190" s="86"/>
      <c r="AH190" s="87"/>
      <c r="AI190" s="88"/>
      <c r="AJ190" s="88"/>
      <c r="AK190" s="88"/>
      <c r="AL190" s="88"/>
      <c r="AM190" s="88"/>
      <c r="AN190" s="88"/>
      <c r="AO190" s="88"/>
      <c r="AP190" s="88"/>
      <c r="AQ190" s="88"/>
      <c r="AR190" s="88"/>
      <c r="AS190" s="88"/>
      <c r="AT190" s="89"/>
      <c r="AU190" s="111"/>
      <c r="AV190" s="112"/>
      <c r="AW190" s="112"/>
      <c r="AX190" s="113"/>
    </row>
    <row r="191" spans="1:50" ht="24.75" customHeight="1">
      <c r="A191" s="149"/>
      <c r="B191" s="150"/>
      <c r="C191" s="150"/>
      <c r="D191" s="150"/>
      <c r="E191" s="150"/>
      <c r="F191" s="151"/>
      <c r="G191" s="84"/>
      <c r="H191" s="85"/>
      <c r="I191" s="85"/>
      <c r="J191" s="85"/>
      <c r="K191" s="86"/>
      <c r="L191" s="87"/>
      <c r="M191" s="88"/>
      <c r="N191" s="88"/>
      <c r="O191" s="88"/>
      <c r="P191" s="88"/>
      <c r="Q191" s="88"/>
      <c r="R191" s="88"/>
      <c r="S191" s="88"/>
      <c r="T191" s="88"/>
      <c r="U191" s="88"/>
      <c r="V191" s="88"/>
      <c r="W191" s="88"/>
      <c r="X191" s="89"/>
      <c r="Y191" s="111"/>
      <c r="Z191" s="112"/>
      <c r="AA191" s="112"/>
      <c r="AB191" s="112"/>
      <c r="AC191" s="84"/>
      <c r="AD191" s="85"/>
      <c r="AE191" s="85"/>
      <c r="AF191" s="85"/>
      <c r="AG191" s="86"/>
      <c r="AH191" s="87"/>
      <c r="AI191" s="88"/>
      <c r="AJ191" s="88"/>
      <c r="AK191" s="88"/>
      <c r="AL191" s="88"/>
      <c r="AM191" s="88"/>
      <c r="AN191" s="88"/>
      <c r="AO191" s="88"/>
      <c r="AP191" s="88"/>
      <c r="AQ191" s="88"/>
      <c r="AR191" s="88"/>
      <c r="AS191" s="88"/>
      <c r="AT191" s="89"/>
      <c r="AU191" s="111"/>
      <c r="AV191" s="112"/>
      <c r="AW191" s="112"/>
      <c r="AX191" s="113"/>
    </row>
    <row r="192" spans="1:50" ht="24.75" customHeight="1">
      <c r="A192" s="149"/>
      <c r="B192" s="150"/>
      <c r="C192" s="150"/>
      <c r="D192" s="150"/>
      <c r="E192" s="150"/>
      <c r="F192" s="151"/>
      <c r="G192" s="84"/>
      <c r="H192" s="85"/>
      <c r="I192" s="85"/>
      <c r="J192" s="85"/>
      <c r="K192" s="86"/>
      <c r="L192" s="87"/>
      <c r="M192" s="88"/>
      <c r="N192" s="88"/>
      <c r="O192" s="88"/>
      <c r="P192" s="88"/>
      <c r="Q192" s="88"/>
      <c r="R192" s="88"/>
      <c r="S192" s="88"/>
      <c r="T192" s="88"/>
      <c r="U192" s="88"/>
      <c r="V192" s="88"/>
      <c r="W192" s="88"/>
      <c r="X192" s="89"/>
      <c r="Y192" s="111"/>
      <c r="Z192" s="112"/>
      <c r="AA192" s="112"/>
      <c r="AB192" s="112"/>
      <c r="AC192" s="84"/>
      <c r="AD192" s="85"/>
      <c r="AE192" s="85"/>
      <c r="AF192" s="85"/>
      <c r="AG192" s="86"/>
      <c r="AH192" s="87"/>
      <c r="AI192" s="88"/>
      <c r="AJ192" s="88"/>
      <c r="AK192" s="88"/>
      <c r="AL192" s="88"/>
      <c r="AM192" s="88"/>
      <c r="AN192" s="88"/>
      <c r="AO192" s="88"/>
      <c r="AP192" s="88"/>
      <c r="AQ192" s="88"/>
      <c r="AR192" s="88"/>
      <c r="AS192" s="88"/>
      <c r="AT192" s="89"/>
      <c r="AU192" s="111"/>
      <c r="AV192" s="112"/>
      <c r="AW192" s="112"/>
      <c r="AX192" s="113"/>
    </row>
    <row r="193" spans="1:50" ht="24.75" customHeight="1">
      <c r="A193" s="149"/>
      <c r="B193" s="150"/>
      <c r="C193" s="150"/>
      <c r="D193" s="150"/>
      <c r="E193" s="150"/>
      <c r="F193" s="151"/>
      <c r="G193" s="75"/>
      <c r="H193" s="76"/>
      <c r="I193" s="76"/>
      <c r="J193" s="76"/>
      <c r="K193" s="77"/>
      <c r="L193" s="78"/>
      <c r="M193" s="79"/>
      <c r="N193" s="79"/>
      <c r="O193" s="79"/>
      <c r="P193" s="79"/>
      <c r="Q193" s="79"/>
      <c r="R193" s="79"/>
      <c r="S193" s="79"/>
      <c r="T193" s="79"/>
      <c r="U193" s="79"/>
      <c r="V193" s="79"/>
      <c r="W193" s="79"/>
      <c r="X193" s="80"/>
      <c r="Y193" s="81"/>
      <c r="Z193" s="82"/>
      <c r="AA193" s="82"/>
      <c r="AB193" s="82"/>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thickBot="1">
      <c r="A194" s="152"/>
      <c r="B194" s="153"/>
      <c r="C194" s="153"/>
      <c r="D194" s="153"/>
      <c r="E194" s="153"/>
      <c r="F194" s="154"/>
      <c r="G194" s="66" t="s">
        <v>37</v>
      </c>
      <c r="H194" s="67"/>
      <c r="I194" s="67"/>
      <c r="J194" s="67"/>
      <c r="K194" s="67"/>
      <c r="L194" s="68"/>
      <c r="M194" s="69"/>
      <c r="N194" s="69"/>
      <c r="O194" s="69"/>
      <c r="P194" s="69"/>
      <c r="Q194" s="69"/>
      <c r="R194" s="69"/>
      <c r="S194" s="69"/>
      <c r="T194" s="69"/>
      <c r="U194" s="69"/>
      <c r="V194" s="69"/>
      <c r="W194" s="69"/>
      <c r="X194" s="70"/>
      <c r="Y194" s="71">
        <f>SUM(Y186:AB193)</f>
        <v>1.189757</v>
      </c>
      <c r="Z194" s="72"/>
      <c r="AA194" s="72"/>
      <c r="AB194" s="73"/>
      <c r="AC194" s="66" t="s">
        <v>37</v>
      </c>
      <c r="AD194" s="67"/>
      <c r="AE194" s="67"/>
      <c r="AF194" s="67"/>
      <c r="AG194" s="67"/>
      <c r="AH194" s="68"/>
      <c r="AI194" s="69"/>
      <c r="AJ194" s="69"/>
      <c r="AK194" s="69"/>
      <c r="AL194" s="69"/>
      <c r="AM194" s="69"/>
      <c r="AN194" s="69"/>
      <c r="AO194" s="69"/>
      <c r="AP194" s="69"/>
      <c r="AQ194" s="69"/>
      <c r="AR194" s="69"/>
      <c r="AS194" s="69"/>
      <c r="AT194" s="70"/>
      <c r="AU194" s="71"/>
      <c r="AV194" s="72"/>
      <c r="AW194" s="72"/>
      <c r="AX194" s="74"/>
    </row>
    <row r="195" spans="1:50" ht="24.75" customHeight="1">
      <c r="A195" s="15"/>
      <c r="B195" s="15"/>
      <c r="C195" s="15"/>
      <c r="D195" s="15"/>
      <c r="E195" s="15"/>
      <c r="F195" s="15"/>
      <c r="G195" s="33"/>
      <c r="H195" s="33"/>
      <c r="I195" s="33"/>
      <c r="J195" s="33"/>
      <c r="K195" s="33"/>
      <c r="L195" s="16"/>
      <c r="M195" s="33"/>
      <c r="N195" s="33"/>
      <c r="O195" s="33"/>
      <c r="P195" s="33"/>
      <c r="Q195" s="33"/>
      <c r="R195" s="33"/>
      <c r="S195" s="33"/>
      <c r="T195" s="33"/>
      <c r="U195" s="33"/>
      <c r="V195" s="33"/>
      <c r="W195" s="33"/>
      <c r="X195" s="33"/>
      <c r="Y195" s="34"/>
      <c r="Z195" s="34"/>
      <c r="AA195" s="34"/>
      <c r="AB195" s="34"/>
      <c r="AC195" s="33"/>
      <c r="AD195" s="33"/>
      <c r="AE195" s="33"/>
      <c r="AF195" s="33"/>
      <c r="AG195" s="33"/>
      <c r="AH195" s="16"/>
      <c r="AI195" s="33"/>
      <c r="AJ195" s="33"/>
      <c r="AK195" s="33"/>
      <c r="AL195" s="33"/>
      <c r="AM195" s="33"/>
      <c r="AN195" s="33"/>
      <c r="AO195" s="33"/>
      <c r="AP195" s="33"/>
      <c r="AQ195" s="33"/>
      <c r="AR195" s="33"/>
      <c r="AS195" s="33"/>
      <c r="AT195" s="33"/>
      <c r="AU195" s="34"/>
      <c r="AV195" s="34"/>
      <c r="AW195" s="34"/>
      <c r="AX195" s="34"/>
    </row>
    <row r="197" spans="1:50" hidden="1"/>
    <row r="198" spans="1:50" hidden="1"/>
    <row r="199" spans="1:50" hidden="1"/>
    <row r="200" spans="1:50" hidden="1"/>
    <row r="201" spans="1:50" hidden="1"/>
    <row r="202" spans="1:50" hidden="1"/>
    <row r="203" spans="1:50" hidden="1"/>
    <row r="204" spans="1:50" hidden="1"/>
    <row r="205" spans="1:50" hidden="1"/>
    <row r="206" spans="1:50" hidden="1"/>
    <row r="207" spans="1:50" hidden="1"/>
    <row r="208" spans="1:5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17" t="s">
        <v>153</v>
      </c>
    </row>
    <row r="401" spans="1:50">
      <c r="B401" s="18" t="s">
        <v>154</v>
      </c>
    </row>
    <row r="402" spans="1:50" ht="34.5" customHeight="1">
      <c r="A402" s="35"/>
      <c r="B402" s="35"/>
      <c r="C402" s="48" t="s">
        <v>155</v>
      </c>
      <c r="D402" s="48"/>
      <c r="E402" s="48"/>
      <c r="F402" s="48"/>
      <c r="G402" s="48"/>
      <c r="H402" s="48"/>
      <c r="I402" s="48"/>
      <c r="J402" s="48"/>
      <c r="K402" s="48"/>
      <c r="L402" s="48"/>
      <c r="M402" s="48" t="s">
        <v>156</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61" t="s">
        <v>157</v>
      </c>
      <c r="AL402" s="48"/>
      <c r="AM402" s="48"/>
      <c r="AN402" s="48"/>
      <c r="AO402" s="48"/>
      <c r="AP402" s="48"/>
      <c r="AQ402" s="48" t="s">
        <v>158</v>
      </c>
      <c r="AR402" s="48"/>
      <c r="AS402" s="48"/>
      <c r="AT402" s="48"/>
      <c r="AU402" s="62" t="s">
        <v>159</v>
      </c>
      <c r="AV402" s="63"/>
      <c r="AW402" s="63"/>
      <c r="AX402" s="57"/>
    </row>
    <row r="403" spans="1:50" ht="24" customHeight="1">
      <c r="A403" s="35">
        <v>1</v>
      </c>
      <c r="B403" s="35">
        <v>1</v>
      </c>
      <c r="C403" s="49" t="s">
        <v>160</v>
      </c>
      <c r="D403" s="49"/>
      <c r="E403" s="49"/>
      <c r="F403" s="49"/>
      <c r="G403" s="49"/>
      <c r="H403" s="49"/>
      <c r="I403" s="49"/>
      <c r="J403" s="49"/>
      <c r="K403" s="49"/>
      <c r="L403" s="49"/>
      <c r="M403" s="49" t="s">
        <v>128</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109">
        <v>3.57</v>
      </c>
      <c r="AL403" s="110"/>
      <c r="AM403" s="110"/>
      <c r="AN403" s="110"/>
      <c r="AO403" s="110"/>
      <c r="AP403" s="110"/>
      <c r="AQ403" s="49">
        <v>4</v>
      </c>
      <c r="AR403" s="49"/>
      <c r="AS403" s="49"/>
      <c r="AT403" s="49"/>
      <c r="AU403" s="52">
        <v>0.81399999999999995</v>
      </c>
      <c r="AV403" s="53"/>
      <c r="AW403" s="53"/>
      <c r="AX403" s="54"/>
    </row>
    <row r="404" spans="1:50" ht="24" hidden="1" customHeight="1">
      <c r="A404" s="35">
        <v>2</v>
      </c>
      <c r="B404" s="35">
        <v>2</v>
      </c>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c r="AL404" s="37"/>
      <c r="AM404" s="37"/>
      <c r="AN404" s="37"/>
      <c r="AO404" s="37"/>
      <c r="AP404" s="37"/>
      <c r="AQ404" s="36"/>
      <c r="AR404" s="36"/>
      <c r="AS404" s="36"/>
      <c r="AT404" s="36"/>
      <c r="AU404" s="38"/>
      <c r="AV404" s="38"/>
      <c r="AW404" s="38"/>
      <c r="AX404" s="38"/>
    </row>
    <row r="405" spans="1:50" ht="24" hidden="1" customHeight="1">
      <c r="A405" s="35">
        <v>3</v>
      </c>
      <c r="B405" s="35">
        <v>3</v>
      </c>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c r="AL405" s="37"/>
      <c r="AM405" s="37"/>
      <c r="AN405" s="37"/>
      <c r="AO405" s="37"/>
      <c r="AP405" s="37"/>
      <c r="AQ405" s="36"/>
      <c r="AR405" s="36"/>
      <c r="AS405" s="36"/>
      <c r="AT405" s="36"/>
      <c r="AU405" s="38"/>
      <c r="AV405" s="38"/>
      <c r="AW405" s="38"/>
      <c r="AX405" s="38"/>
    </row>
    <row r="406" spans="1:50" ht="24" hidden="1" customHeight="1">
      <c r="A406" s="35">
        <v>4</v>
      </c>
      <c r="B406" s="35">
        <v>4</v>
      </c>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c r="AL406" s="37"/>
      <c r="AM406" s="37"/>
      <c r="AN406" s="37"/>
      <c r="AO406" s="37"/>
      <c r="AP406" s="37"/>
      <c r="AQ406" s="36"/>
      <c r="AR406" s="36"/>
      <c r="AS406" s="36"/>
      <c r="AT406" s="36"/>
      <c r="AU406" s="38"/>
      <c r="AV406" s="38"/>
      <c r="AW406" s="38"/>
      <c r="AX406" s="38"/>
    </row>
    <row r="407" spans="1:50" ht="24" hidden="1" customHeight="1">
      <c r="A407" s="35">
        <v>5</v>
      </c>
      <c r="B407" s="35">
        <v>5</v>
      </c>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c r="AL407" s="37"/>
      <c r="AM407" s="37"/>
      <c r="AN407" s="37"/>
      <c r="AO407" s="37"/>
      <c r="AP407" s="37"/>
      <c r="AQ407" s="36"/>
      <c r="AR407" s="36"/>
      <c r="AS407" s="36"/>
      <c r="AT407" s="36"/>
      <c r="AU407" s="38"/>
      <c r="AV407" s="38"/>
      <c r="AW407" s="38"/>
      <c r="AX407" s="38"/>
    </row>
    <row r="408" spans="1:50" ht="24" hidden="1" customHeight="1">
      <c r="A408" s="35">
        <v>6</v>
      </c>
      <c r="B408" s="35">
        <v>6</v>
      </c>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c r="AL408" s="37"/>
      <c r="AM408" s="37"/>
      <c r="AN408" s="37"/>
      <c r="AO408" s="37"/>
      <c r="AP408" s="37"/>
      <c r="AQ408" s="36"/>
      <c r="AR408" s="36"/>
      <c r="AS408" s="36"/>
      <c r="AT408" s="36"/>
      <c r="AU408" s="38"/>
      <c r="AV408" s="38"/>
      <c r="AW408" s="38"/>
      <c r="AX408" s="38"/>
    </row>
    <row r="409" spans="1:50" ht="24" hidden="1" customHeight="1">
      <c r="A409" s="35">
        <v>7</v>
      </c>
      <c r="B409" s="35">
        <v>7</v>
      </c>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c r="AL409" s="37"/>
      <c r="AM409" s="37"/>
      <c r="AN409" s="37"/>
      <c r="AO409" s="37"/>
      <c r="AP409" s="37"/>
      <c r="AQ409" s="36"/>
      <c r="AR409" s="36"/>
      <c r="AS409" s="36"/>
      <c r="AT409" s="36"/>
      <c r="AU409" s="38"/>
      <c r="AV409" s="38"/>
      <c r="AW409" s="38"/>
      <c r="AX409" s="38"/>
    </row>
    <row r="410" spans="1:50" ht="24" hidden="1" customHeight="1">
      <c r="A410" s="35">
        <v>8</v>
      </c>
      <c r="B410" s="35">
        <v>8</v>
      </c>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c r="AL410" s="37"/>
      <c r="AM410" s="37"/>
      <c r="AN410" s="37"/>
      <c r="AO410" s="37"/>
      <c r="AP410" s="37"/>
      <c r="AQ410" s="36"/>
      <c r="AR410" s="36"/>
      <c r="AS410" s="36"/>
      <c r="AT410" s="36"/>
      <c r="AU410" s="38"/>
      <c r="AV410" s="38"/>
      <c r="AW410" s="38"/>
      <c r="AX410" s="38"/>
    </row>
    <row r="411" spans="1:50" ht="24" hidden="1" customHeight="1">
      <c r="A411" s="35">
        <v>9</v>
      </c>
      <c r="B411" s="35">
        <v>9</v>
      </c>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c r="AL411" s="37"/>
      <c r="AM411" s="37"/>
      <c r="AN411" s="37"/>
      <c r="AO411" s="37"/>
      <c r="AP411" s="37"/>
      <c r="AQ411" s="36"/>
      <c r="AR411" s="36"/>
      <c r="AS411" s="36"/>
      <c r="AT411" s="36"/>
      <c r="AU411" s="38"/>
      <c r="AV411" s="38"/>
      <c r="AW411" s="38"/>
      <c r="AX411" s="38"/>
    </row>
    <row r="412" spans="1:50" ht="24" hidden="1" customHeight="1">
      <c r="A412" s="35">
        <v>10</v>
      </c>
      <c r="B412" s="35">
        <v>10</v>
      </c>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c r="AL412" s="37"/>
      <c r="AM412" s="37"/>
      <c r="AN412" s="37"/>
      <c r="AO412" s="37"/>
      <c r="AP412" s="37"/>
      <c r="AQ412" s="36"/>
      <c r="AR412" s="36"/>
      <c r="AS412" s="36"/>
      <c r="AT412" s="36"/>
      <c r="AU412" s="38"/>
      <c r="AV412" s="38"/>
      <c r="AW412" s="38"/>
      <c r="AX412" s="38"/>
    </row>
    <row r="413" spans="1:50" ht="24" hidden="1" customHeight="1">
      <c r="A413" s="35">
        <v>11</v>
      </c>
      <c r="B413" s="35">
        <v>11</v>
      </c>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7"/>
      <c r="AM413" s="37"/>
      <c r="AN413" s="37"/>
      <c r="AO413" s="37"/>
      <c r="AP413" s="37"/>
      <c r="AQ413" s="36"/>
      <c r="AR413" s="36"/>
      <c r="AS413" s="36"/>
      <c r="AT413" s="36"/>
      <c r="AU413" s="38"/>
      <c r="AV413" s="38"/>
      <c r="AW413" s="38"/>
      <c r="AX413" s="38"/>
    </row>
    <row r="414" spans="1:50" ht="24" hidden="1" customHeight="1">
      <c r="A414" s="35">
        <v>12</v>
      </c>
      <c r="B414" s="35">
        <v>12</v>
      </c>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7"/>
      <c r="AM414" s="37"/>
      <c r="AN414" s="37"/>
      <c r="AO414" s="37"/>
      <c r="AP414" s="37"/>
      <c r="AQ414" s="36"/>
      <c r="AR414" s="36"/>
      <c r="AS414" s="36"/>
      <c r="AT414" s="36"/>
      <c r="AU414" s="38"/>
      <c r="AV414" s="38"/>
      <c r="AW414" s="38"/>
      <c r="AX414" s="38"/>
    </row>
    <row r="415" spans="1:50" ht="24" hidden="1" customHeight="1">
      <c r="A415" s="35">
        <v>13</v>
      </c>
      <c r="B415" s="35">
        <v>13</v>
      </c>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7"/>
      <c r="AM415" s="37"/>
      <c r="AN415" s="37"/>
      <c r="AO415" s="37"/>
      <c r="AP415" s="37"/>
      <c r="AQ415" s="36"/>
      <c r="AR415" s="36"/>
      <c r="AS415" s="36"/>
      <c r="AT415" s="36"/>
      <c r="AU415" s="38"/>
      <c r="AV415" s="38"/>
      <c r="AW415" s="38"/>
      <c r="AX415" s="38"/>
    </row>
    <row r="416" spans="1:50" ht="24" hidden="1" customHeight="1">
      <c r="A416" s="35">
        <v>14</v>
      </c>
      <c r="B416" s="35">
        <v>14</v>
      </c>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7"/>
      <c r="AM416" s="37"/>
      <c r="AN416" s="37"/>
      <c r="AO416" s="37"/>
      <c r="AP416" s="37"/>
      <c r="AQ416" s="36"/>
      <c r="AR416" s="36"/>
      <c r="AS416" s="36"/>
      <c r="AT416" s="36"/>
      <c r="AU416" s="38"/>
      <c r="AV416" s="38"/>
      <c r="AW416" s="38"/>
      <c r="AX416" s="38"/>
    </row>
    <row r="417" spans="1:50" ht="24" hidden="1" customHeight="1">
      <c r="A417" s="35">
        <v>15</v>
      </c>
      <c r="B417" s="35">
        <v>15</v>
      </c>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7"/>
      <c r="AM417" s="37"/>
      <c r="AN417" s="37"/>
      <c r="AO417" s="37"/>
      <c r="AP417" s="37"/>
      <c r="AQ417" s="36"/>
      <c r="AR417" s="36"/>
      <c r="AS417" s="36"/>
      <c r="AT417" s="36"/>
      <c r="AU417" s="38"/>
      <c r="AV417" s="38"/>
      <c r="AW417" s="38"/>
      <c r="AX417" s="38"/>
    </row>
    <row r="418" spans="1:50" ht="24" hidden="1" customHeight="1">
      <c r="A418" s="35">
        <v>16</v>
      </c>
      <c r="B418" s="35">
        <v>16</v>
      </c>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7"/>
      <c r="AM418" s="37"/>
      <c r="AN418" s="37"/>
      <c r="AO418" s="37"/>
      <c r="AP418" s="37"/>
      <c r="AQ418" s="36"/>
      <c r="AR418" s="36"/>
      <c r="AS418" s="36"/>
      <c r="AT418" s="36"/>
      <c r="AU418" s="38"/>
      <c r="AV418" s="38"/>
      <c r="AW418" s="38"/>
      <c r="AX418" s="38"/>
    </row>
    <row r="419" spans="1:50" ht="24" hidden="1" customHeight="1">
      <c r="A419" s="35">
        <v>17</v>
      </c>
      <c r="B419" s="35">
        <v>17</v>
      </c>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7"/>
      <c r="AM419" s="37"/>
      <c r="AN419" s="37"/>
      <c r="AO419" s="37"/>
      <c r="AP419" s="37"/>
      <c r="AQ419" s="36"/>
      <c r="AR419" s="36"/>
      <c r="AS419" s="36"/>
      <c r="AT419" s="36"/>
      <c r="AU419" s="38"/>
      <c r="AV419" s="38"/>
      <c r="AW419" s="38"/>
      <c r="AX419" s="38"/>
    </row>
    <row r="420" spans="1:50" ht="24" hidden="1" customHeight="1">
      <c r="A420" s="35">
        <v>18</v>
      </c>
      <c r="B420" s="35">
        <v>18</v>
      </c>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7"/>
      <c r="AM420" s="37"/>
      <c r="AN420" s="37"/>
      <c r="AO420" s="37"/>
      <c r="AP420" s="37"/>
      <c r="AQ420" s="36"/>
      <c r="AR420" s="36"/>
      <c r="AS420" s="36"/>
      <c r="AT420" s="36"/>
      <c r="AU420" s="38"/>
      <c r="AV420" s="38"/>
      <c r="AW420" s="38"/>
      <c r="AX420" s="38"/>
    </row>
    <row r="421" spans="1:50" ht="24" hidden="1" customHeight="1">
      <c r="A421" s="35">
        <v>19</v>
      </c>
      <c r="B421" s="35">
        <v>19</v>
      </c>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7"/>
      <c r="AM421" s="37"/>
      <c r="AN421" s="37"/>
      <c r="AO421" s="37"/>
      <c r="AP421" s="37"/>
      <c r="AQ421" s="36"/>
      <c r="AR421" s="36"/>
      <c r="AS421" s="36"/>
      <c r="AT421" s="36"/>
      <c r="AU421" s="38"/>
      <c r="AV421" s="38"/>
      <c r="AW421" s="38"/>
      <c r="AX421" s="38"/>
    </row>
    <row r="422" spans="1:50" ht="24" hidden="1" customHeight="1">
      <c r="A422" s="35">
        <v>20</v>
      </c>
      <c r="B422" s="35">
        <v>20</v>
      </c>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7"/>
      <c r="AM422" s="37"/>
      <c r="AN422" s="37"/>
      <c r="AO422" s="37"/>
      <c r="AP422" s="37"/>
      <c r="AQ422" s="36"/>
      <c r="AR422" s="36"/>
      <c r="AS422" s="36"/>
      <c r="AT422" s="36"/>
      <c r="AU422" s="38"/>
      <c r="AV422" s="38"/>
      <c r="AW422" s="38"/>
      <c r="AX422" s="38"/>
    </row>
    <row r="423" spans="1:50" ht="24" hidden="1" customHeight="1">
      <c r="A423" s="35">
        <v>21</v>
      </c>
      <c r="B423" s="35">
        <v>21</v>
      </c>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7"/>
      <c r="AM423" s="37"/>
      <c r="AN423" s="37"/>
      <c r="AO423" s="37"/>
      <c r="AP423" s="37"/>
      <c r="AQ423" s="36"/>
      <c r="AR423" s="36"/>
      <c r="AS423" s="36"/>
      <c r="AT423" s="36"/>
      <c r="AU423" s="38"/>
      <c r="AV423" s="38"/>
      <c r="AW423" s="38"/>
      <c r="AX423" s="38"/>
    </row>
    <row r="424" spans="1:50" ht="24" hidden="1" customHeight="1">
      <c r="A424" s="35">
        <v>22</v>
      </c>
      <c r="B424" s="35">
        <v>22</v>
      </c>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7"/>
      <c r="AM424" s="37"/>
      <c r="AN424" s="37"/>
      <c r="AO424" s="37"/>
      <c r="AP424" s="37"/>
      <c r="AQ424" s="36"/>
      <c r="AR424" s="36"/>
      <c r="AS424" s="36"/>
      <c r="AT424" s="36"/>
      <c r="AU424" s="38"/>
      <c r="AV424" s="38"/>
      <c r="AW424" s="38"/>
      <c r="AX424" s="38"/>
    </row>
    <row r="425" spans="1:50" ht="24" hidden="1" customHeight="1">
      <c r="A425" s="35">
        <v>23</v>
      </c>
      <c r="B425" s="35">
        <v>23</v>
      </c>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7"/>
      <c r="AM425" s="37"/>
      <c r="AN425" s="37"/>
      <c r="AO425" s="37"/>
      <c r="AP425" s="37"/>
      <c r="AQ425" s="36"/>
      <c r="AR425" s="36"/>
      <c r="AS425" s="36"/>
      <c r="AT425" s="36"/>
      <c r="AU425" s="38"/>
      <c r="AV425" s="38"/>
      <c r="AW425" s="38"/>
      <c r="AX425" s="38"/>
    </row>
    <row r="426" spans="1:50" ht="24" hidden="1" customHeight="1">
      <c r="A426" s="35">
        <v>24</v>
      </c>
      <c r="B426" s="35">
        <v>24</v>
      </c>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7"/>
      <c r="AM426" s="37"/>
      <c r="AN426" s="37"/>
      <c r="AO426" s="37"/>
      <c r="AP426" s="37"/>
      <c r="AQ426" s="36"/>
      <c r="AR426" s="36"/>
      <c r="AS426" s="36"/>
      <c r="AT426" s="36"/>
      <c r="AU426" s="38"/>
      <c r="AV426" s="38"/>
      <c r="AW426" s="38"/>
      <c r="AX426" s="38"/>
    </row>
    <row r="427" spans="1:50" ht="24" hidden="1" customHeight="1">
      <c r="A427" s="35">
        <v>25</v>
      </c>
      <c r="B427" s="35">
        <v>25</v>
      </c>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7"/>
      <c r="AM427" s="37"/>
      <c r="AN427" s="37"/>
      <c r="AO427" s="37"/>
      <c r="AP427" s="37"/>
      <c r="AQ427" s="36"/>
      <c r="AR427" s="36"/>
      <c r="AS427" s="36"/>
      <c r="AT427" s="36"/>
      <c r="AU427" s="38"/>
      <c r="AV427" s="38"/>
      <c r="AW427" s="38"/>
      <c r="AX427" s="38"/>
    </row>
    <row r="428" spans="1:50" ht="24" hidden="1" customHeight="1">
      <c r="A428" s="35">
        <v>26</v>
      </c>
      <c r="B428" s="35">
        <v>26</v>
      </c>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7"/>
      <c r="AM428" s="37"/>
      <c r="AN428" s="37"/>
      <c r="AO428" s="37"/>
      <c r="AP428" s="37"/>
      <c r="AQ428" s="36"/>
      <c r="AR428" s="36"/>
      <c r="AS428" s="36"/>
      <c r="AT428" s="36"/>
      <c r="AU428" s="38"/>
      <c r="AV428" s="38"/>
      <c r="AW428" s="38"/>
      <c r="AX428" s="38"/>
    </row>
    <row r="429" spans="1:50" ht="24" hidden="1" customHeight="1">
      <c r="A429" s="35">
        <v>27</v>
      </c>
      <c r="B429" s="35">
        <v>27</v>
      </c>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7"/>
      <c r="AM429" s="37"/>
      <c r="AN429" s="37"/>
      <c r="AO429" s="37"/>
      <c r="AP429" s="37"/>
      <c r="AQ429" s="36"/>
      <c r="AR429" s="36"/>
      <c r="AS429" s="36"/>
      <c r="AT429" s="36"/>
      <c r="AU429" s="38"/>
      <c r="AV429" s="38"/>
      <c r="AW429" s="38"/>
      <c r="AX429" s="38"/>
    </row>
    <row r="430" spans="1:50" ht="24" hidden="1" customHeight="1">
      <c r="A430" s="35">
        <v>28</v>
      </c>
      <c r="B430" s="35">
        <v>28</v>
      </c>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7"/>
      <c r="AM430" s="37"/>
      <c r="AN430" s="37"/>
      <c r="AO430" s="37"/>
      <c r="AP430" s="37"/>
      <c r="AQ430" s="36"/>
      <c r="AR430" s="36"/>
      <c r="AS430" s="36"/>
      <c r="AT430" s="36"/>
      <c r="AU430" s="38"/>
      <c r="AV430" s="38"/>
      <c r="AW430" s="38"/>
      <c r="AX430" s="38"/>
    </row>
    <row r="431" spans="1:50" ht="24" hidden="1" customHeight="1">
      <c r="A431" s="35">
        <v>29</v>
      </c>
      <c r="B431" s="35">
        <v>29</v>
      </c>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7"/>
      <c r="AM431" s="37"/>
      <c r="AN431" s="37"/>
      <c r="AO431" s="37"/>
      <c r="AP431" s="37"/>
      <c r="AQ431" s="36"/>
      <c r="AR431" s="36"/>
      <c r="AS431" s="36"/>
      <c r="AT431" s="36"/>
      <c r="AU431" s="38"/>
      <c r="AV431" s="38"/>
      <c r="AW431" s="38"/>
      <c r="AX431" s="38"/>
    </row>
    <row r="432" spans="1:50" ht="24" hidden="1" customHeight="1">
      <c r="A432" s="35">
        <v>30</v>
      </c>
      <c r="B432" s="35">
        <v>30</v>
      </c>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7"/>
      <c r="AM432" s="37"/>
      <c r="AN432" s="37"/>
      <c r="AO432" s="37"/>
      <c r="AP432" s="37"/>
      <c r="AQ432" s="36"/>
      <c r="AR432" s="36"/>
      <c r="AS432" s="36"/>
      <c r="AT432" s="36"/>
      <c r="AU432" s="38"/>
      <c r="AV432" s="38"/>
      <c r="AW432" s="38"/>
      <c r="AX432" s="38"/>
    </row>
    <row r="434" spans="1:50">
      <c r="B434" s="18" t="s">
        <v>230</v>
      </c>
    </row>
    <row r="435" spans="1:50" ht="34.5" customHeight="1">
      <c r="A435" s="35"/>
      <c r="B435" s="35"/>
      <c r="C435" s="48" t="s">
        <v>231</v>
      </c>
      <c r="D435" s="48"/>
      <c r="E435" s="48"/>
      <c r="F435" s="48"/>
      <c r="G435" s="48"/>
      <c r="H435" s="48"/>
      <c r="I435" s="48"/>
      <c r="J435" s="48"/>
      <c r="K435" s="48"/>
      <c r="L435" s="48"/>
      <c r="M435" s="48" t="s">
        <v>232</v>
      </c>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61" t="s">
        <v>233</v>
      </c>
      <c r="AL435" s="48"/>
      <c r="AM435" s="48"/>
      <c r="AN435" s="48"/>
      <c r="AO435" s="48"/>
      <c r="AP435" s="48"/>
      <c r="AQ435" s="48" t="s">
        <v>158</v>
      </c>
      <c r="AR435" s="48"/>
      <c r="AS435" s="48"/>
      <c r="AT435" s="48"/>
      <c r="AU435" s="62" t="s">
        <v>159</v>
      </c>
      <c r="AV435" s="63"/>
      <c r="AW435" s="63"/>
      <c r="AX435" s="57"/>
    </row>
    <row r="436" spans="1:50" ht="24" customHeight="1">
      <c r="A436" s="35">
        <v>1</v>
      </c>
      <c r="B436" s="35">
        <v>1</v>
      </c>
      <c r="C436" s="49" t="s">
        <v>161</v>
      </c>
      <c r="D436" s="49"/>
      <c r="E436" s="49"/>
      <c r="F436" s="49"/>
      <c r="G436" s="49"/>
      <c r="H436" s="49"/>
      <c r="I436" s="49"/>
      <c r="J436" s="49"/>
      <c r="K436" s="49"/>
      <c r="L436" s="49"/>
      <c r="M436" s="49" t="s">
        <v>132</v>
      </c>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109">
        <v>15.12</v>
      </c>
      <c r="AL436" s="110"/>
      <c r="AM436" s="110"/>
      <c r="AN436" s="110"/>
      <c r="AO436" s="110"/>
      <c r="AP436" s="110"/>
      <c r="AQ436" s="49">
        <v>2</v>
      </c>
      <c r="AR436" s="49"/>
      <c r="AS436" s="49"/>
      <c r="AT436" s="49"/>
      <c r="AU436" s="52">
        <v>0.89</v>
      </c>
      <c r="AV436" s="53"/>
      <c r="AW436" s="53"/>
      <c r="AX436" s="54"/>
    </row>
    <row r="437" spans="1:50" ht="24" hidden="1" customHeight="1">
      <c r="A437" s="35">
        <v>2</v>
      </c>
      <c r="B437" s="35">
        <v>2</v>
      </c>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7"/>
      <c r="AL437" s="37"/>
      <c r="AM437" s="37"/>
      <c r="AN437" s="37"/>
      <c r="AO437" s="37"/>
      <c r="AP437" s="37"/>
      <c r="AQ437" s="36"/>
      <c r="AR437" s="36"/>
      <c r="AS437" s="36"/>
      <c r="AT437" s="36"/>
      <c r="AU437" s="38"/>
      <c r="AV437" s="38"/>
      <c r="AW437" s="38"/>
      <c r="AX437" s="38"/>
    </row>
    <row r="438" spans="1:50" ht="24" hidden="1" customHeight="1">
      <c r="A438" s="35">
        <v>3</v>
      </c>
      <c r="B438" s="35">
        <v>3</v>
      </c>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7"/>
      <c r="AL438" s="37"/>
      <c r="AM438" s="37"/>
      <c r="AN438" s="37"/>
      <c r="AO438" s="37"/>
      <c r="AP438" s="37"/>
      <c r="AQ438" s="36"/>
      <c r="AR438" s="36"/>
      <c r="AS438" s="36"/>
      <c r="AT438" s="36"/>
      <c r="AU438" s="38"/>
      <c r="AV438" s="38"/>
      <c r="AW438" s="38"/>
      <c r="AX438" s="38"/>
    </row>
    <row r="439" spans="1:50" ht="24" hidden="1" customHeight="1">
      <c r="A439" s="35">
        <v>4</v>
      </c>
      <c r="B439" s="35">
        <v>4</v>
      </c>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7"/>
      <c r="AL439" s="37"/>
      <c r="AM439" s="37"/>
      <c r="AN439" s="37"/>
      <c r="AO439" s="37"/>
      <c r="AP439" s="37"/>
      <c r="AQ439" s="36"/>
      <c r="AR439" s="36"/>
      <c r="AS439" s="36"/>
      <c r="AT439" s="36"/>
      <c r="AU439" s="38"/>
      <c r="AV439" s="38"/>
      <c r="AW439" s="38"/>
      <c r="AX439" s="38"/>
    </row>
    <row r="440" spans="1:50" ht="24" hidden="1" customHeight="1">
      <c r="A440" s="35">
        <v>5</v>
      </c>
      <c r="B440" s="35">
        <v>5</v>
      </c>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7"/>
      <c r="AL440" s="37"/>
      <c r="AM440" s="37"/>
      <c r="AN440" s="37"/>
      <c r="AO440" s="37"/>
      <c r="AP440" s="37"/>
      <c r="AQ440" s="36"/>
      <c r="AR440" s="36"/>
      <c r="AS440" s="36"/>
      <c r="AT440" s="36"/>
      <c r="AU440" s="38"/>
      <c r="AV440" s="38"/>
      <c r="AW440" s="38"/>
      <c r="AX440" s="38"/>
    </row>
    <row r="441" spans="1:50" ht="24" hidden="1" customHeight="1">
      <c r="A441" s="35">
        <v>6</v>
      </c>
      <c r="B441" s="35">
        <v>6</v>
      </c>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7"/>
      <c r="AL441" s="37"/>
      <c r="AM441" s="37"/>
      <c r="AN441" s="37"/>
      <c r="AO441" s="37"/>
      <c r="AP441" s="37"/>
      <c r="AQ441" s="36"/>
      <c r="AR441" s="36"/>
      <c r="AS441" s="36"/>
      <c r="AT441" s="36"/>
      <c r="AU441" s="38"/>
      <c r="AV441" s="38"/>
      <c r="AW441" s="38"/>
      <c r="AX441" s="38"/>
    </row>
    <row r="442" spans="1:50" ht="24" hidden="1" customHeight="1">
      <c r="A442" s="35">
        <v>7</v>
      </c>
      <c r="B442" s="35">
        <v>7</v>
      </c>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7"/>
      <c r="AL442" s="37"/>
      <c r="AM442" s="37"/>
      <c r="AN442" s="37"/>
      <c r="AO442" s="37"/>
      <c r="AP442" s="37"/>
      <c r="AQ442" s="36"/>
      <c r="AR442" s="36"/>
      <c r="AS442" s="36"/>
      <c r="AT442" s="36"/>
      <c r="AU442" s="38"/>
      <c r="AV442" s="38"/>
      <c r="AW442" s="38"/>
      <c r="AX442" s="38"/>
    </row>
    <row r="443" spans="1:50" ht="24" hidden="1" customHeight="1">
      <c r="A443" s="35">
        <v>8</v>
      </c>
      <c r="B443" s="35">
        <v>8</v>
      </c>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7"/>
      <c r="AL443" s="37"/>
      <c r="AM443" s="37"/>
      <c r="AN443" s="37"/>
      <c r="AO443" s="37"/>
      <c r="AP443" s="37"/>
      <c r="AQ443" s="36"/>
      <c r="AR443" s="36"/>
      <c r="AS443" s="36"/>
      <c r="AT443" s="36"/>
      <c r="AU443" s="38"/>
      <c r="AV443" s="38"/>
      <c r="AW443" s="38"/>
      <c r="AX443" s="38"/>
    </row>
    <row r="444" spans="1:50" ht="24" hidden="1" customHeight="1">
      <c r="A444" s="35">
        <v>9</v>
      </c>
      <c r="B444" s="35">
        <v>9</v>
      </c>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7"/>
      <c r="AL444" s="37"/>
      <c r="AM444" s="37"/>
      <c r="AN444" s="37"/>
      <c r="AO444" s="37"/>
      <c r="AP444" s="37"/>
      <c r="AQ444" s="36"/>
      <c r="AR444" s="36"/>
      <c r="AS444" s="36"/>
      <c r="AT444" s="36"/>
      <c r="AU444" s="38"/>
      <c r="AV444" s="38"/>
      <c r="AW444" s="38"/>
      <c r="AX444" s="38"/>
    </row>
    <row r="445" spans="1:50" ht="24" hidden="1" customHeight="1">
      <c r="A445" s="35">
        <v>10</v>
      </c>
      <c r="B445" s="35">
        <v>10</v>
      </c>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7"/>
      <c r="AL445" s="37"/>
      <c r="AM445" s="37"/>
      <c r="AN445" s="37"/>
      <c r="AO445" s="37"/>
      <c r="AP445" s="37"/>
      <c r="AQ445" s="36"/>
      <c r="AR445" s="36"/>
      <c r="AS445" s="36"/>
      <c r="AT445" s="36"/>
      <c r="AU445" s="38"/>
      <c r="AV445" s="38"/>
      <c r="AW445" s="38"/>
      <c r="AX445" s="38"/>
    </row>
    <row r="446" spans="1:50" ht="24" hidden="1" customHeight="1">
      <c r="A446" s="35">
        <v>11</v>
      </c>
      <c r="B446" s="35">
        <v>11</v>
      </c>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c r="AL446" s="37"/>
      <c r="AM446" s="37"/>
      <c r="AN446" s="37"/>
      <c r="AO446" s="37"/>
      <c r="AP446" s="37"/>
      <c r="AQ446" s="36"/>
      <c r="AR446" s="36"/>
      <c r="AS446" s="36"/>
      <c r="AT446" s="36"/>
      <c r="AU446" s="38"/>
      <c r="AV446" s="38"/>
      <c r="AW446" s="38"/>
      <c r="AX446" s="38"/>
    </row>
    <row r="447" spans="1:50" ht="24" hidden="1" customHeight="1">
      <c r="A447" s="35">
        <v>12</v>
      </c>
      <c r="B447" s="35">
        <v>12</v>
      </c>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7"/>
      <c r="AM447" s="37"/>
      <c r="AN447" s="37"/>
      <c r="AO447" s="37"/>
      <c r="AP447" s="37"/>
      <c r="AQ447" s="36"/>
      <c r="AR447" s="36"/>
      <c r="AS447" s="36"/>
      <c r="AT447" s="36"/>
      <c r="AU447" s="38"/>
      <c r="AV447" s="38"/>
      <c r="AW447" s="38"/>
      <c r="AX447" s="38"/>
    </row>
    <row r="448" spans="1:50" ht="24" hidden="1" customHeight="1">
      <c r="A448" s="35">
        <v>13</v>
      </c>
      <c r="B448" s="35">
        <v>13</v>
      </c>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c r="AL448" s="37"/>
      <c r="AM448" s="37"/>
      <c r="AN448" s="37"/>
      <c r="AO448" s="37"/>
      <c r="AP448" s="37"/>
      <c r="AQ448" s="36"/>
      <c r="AR448" s="36"/>
      <c r="AS448" s="36"/>
      <c r="AT448" s="36"/>
      <c r="AU448" s="38"/>
      <c r="AV448" s="38"/>
      <c r="AW448" s="38"/>
      <c r="AX448" s="38"/>
    </row>
    <row r="449" spans="1:50" ht="24" hidden="1" customHeight="1">
      <c r="A449" s="35">
        <v>14</v>
      </c>
      <c r="B449" s="35">
        <v>14</v>
      </c>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7"/>
      <c r="AM449" s="37"/>
      <c r="AN449" s="37"/>
      <c r="AO449" s="37"/>
      <c r="AP449" s="37"/>
      <c r="AQ449" s="36"/>
      <c r="AR449" s="36"/>
      <c r="AS449" s="36"/>
      <c r="AT449" s="36"/>
      <c r="AU449" s="38"/>
      <c r="AV449" s="38"/>
      <c r="AW449" s="38"/>
      <c r="AX449" s="38"/>
    </row>
    <row r="450" spans="1:50" ht="24" hidden="1" customHeight="1">
      <c r="A450" s="35">
        <v>15</v>
      </c>
      <c r="B450" s="35">
        <v>15</v>
      </c>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c r="AL450" s="37"/>
      <c r="AM450" s="37"/>
      <c r="AN450" s="37"/>
      <c r="AO450" s="37"/>
      <c r="AP450" s="37"/>
      <c r="AQ450" s="36"/>
      <c r="AR450" s="36"/>
      <c r="AS450" s="36"/>
      <c r="AT450" s="36"/>
      <c r="AU450" s="38"/>
      <c r="AV450" s="38"/>
      <c r="AW450" s="38"/>
      <c r="AX450" s="38"/>
    </row>
    <row r="451" spans="1:50" ht="24" hidden="1" customHeight="1">
      <c r="A451" s="35">
        <v>16</v>
      </c>
      <c r="B451" s="35">
        <v>16</v>
      </c>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7"/>
      <c r="AM451" s="37"/>
      <c r="AN451" s="37"/>
      <c r="AO451" s="37"/>
      <c r="AP451" s="37"/>
      <c r="AQ451" s="36"/>
      <c r="AR451" s="36"/>
      <c r="AS451" s="36"/>
      <c r="AT451" s="36"/>
      <c r="AU451" s="38"/>
      <c r="AV451" s="38"/>
      <c r="AW451" s="38"/>
      <c r="AX451" s="38"/>
    </row>
    <row r="452" spans="1:50" ht="24" hidden="1" customHeight="1">
      <c r="A452" s="35">
        <v>17</v>
      </c>
      <c r="B452" s="35">
        <v>17</v>
      </c>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7"/>
      <c r="AM452" s="37"/>
      <c r="AN452" s="37"/>
      <c r="AO452" s="37"/>
      <c r="AP452" s="37"/>
      <c r="AQ452" s="36"/>
      <c r="AR452" s="36"/>
      <c r="AS452" s="36"/>
      <c r="AT452" s="36"/>
      <c r="AU452" s="38"/>
      <c r="AV452" s="38"/>
      <c r="AW452" s="38"/>
      <c r="AX452" s="38"/>
    </row>
    <row r="453" spans="1:50" ht="24" hidden="1" customHeight="1">
      <c r="A453" s="35">
        <v>18</v>
      </c>
      <c r="B453" s="35">
        <v>18</v>
      </c>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7"/>
      <c r="AM453" s="37"/>
      <c r="AN453" s="37"/>
      <c r="AO453" s="37"/>
      <c r="AP453" s="37"/>
      <c r="AQ453" s="36"/>
      <c r="AR453" s="36"/>
      <c r="AS453" s="36"/>
      <c r="AT453" s="36"/>
      <c r="AU453" s="38"/>
      <c r="AV453" s="38"/>
      <c r="AW453" s="38"/>
      <c r="AX453" s="38"/>
    </row>
    <row r="454" spans="1:50" ht="24" hidden="1" customHeight="1">
      <c r="A454" s="35">
        <v>19</v>
      </c>
      <c r="B454" s="35">
        <v>19</v>
      </c>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7"/>
      <c r="AM454" s="37"/>
      <c r="AN454" s="37"/>
      <c r="AO454" s="37"/>
      <c r="AP454" s="37"/>
      <c r="AQ454" s="36"/>
      <c r="AR454" s="36"/>
      <c r="AS454" s="36"/>
      <c r="AT454" s="36"/>
      <c r="AU454" s="38"/>
      <c r="AV454" s="38"/>
      <c r="AW454" s="38"/>
      <c r="AX454" s="38"/>
    </row>
    <row r="455" spans="1:50" ht="24" hidden="1" customHeight="1">
      <c r="A455" s="35">
        <v>20</v>
      </c>
      <c r="B455" s="35">
        <v>20</v>
      </c>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c r="AL455" s="37"/>
      <c r="AM455" s="37"/>
      <c r="AN455" s="37"/>
      <c r="AO455" s="37"/>
      <c r="AP455" s="37"/>
      <c r="AQ455" s="36"/>
      <c r="AR455" s="36"/>
      <c r="AS455" s="36"/>
      <c r="AT455" s="36"/>
      <c r="AU455" s="38"/>
      <c r="AV455" s="38"/>
      <c r="AW455" s="38"/>
      <c r="AX455" s="38"/>
    </row>
    <row r="456" spans="1:50" ht="24" hidden="1" customHeight="1">
      <c r="A456" s="35">
        <v>21</v>
      </c>
      <c r="B456" s="35">
        <v>21</v>
      </c>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c r="AL456" s="37"/>
      <c r="AM456" s="37"/>
      <c r="AN456" s="37"/>
      <c r="AO456" s="37"/>
      <c r="AP456" s="37"/>
      <c r="AQ456" s="36"/>
      <c r="AR456" s="36"/>
      <c r="AS456" s="36"/>
      <c r="AT456" s="36"/>
      <c r="AU456" s="38"/>
      <c r="AV456" s="38"/>
      <c r="AW456" s="38"/>
      <c r="AX456" s="38"/>
    </row>
    <row r="457" spans="1:50" ht="24" hidden="1" customHeight="1">
      <c r="A457" s="35">
        <v>22</v>
      </c>
      <c r="B457" s="35">
        <v>22</v>
      </c>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c r="AL457" s="37"/>
      <c r="AM457" s="37"/>
      <c r="AN457" s="37"/>
      <c r="AO457" s="37"/>
      <c r="AP457" s="37"/>
      <c r="AQ457" s="36"/>
      <c r="AR457" s="36"/>
      <c r="AS457" s="36"/>
      <c r="AT457" s="36"/>
      <c r="AU457" s="38"/>
      <c r="AV457" s="38"/>
      <c r="AW457" s="38"/>
      <c r="AX457" s="38"/>
    </row>
    <row r="458" spans="1:50" ht="24" hidden="1" customHeight="1">
      <c r="A458" s="35">
        <v>23</v>
      </c>
      <c r="B458" s="35">
        <v>23</v>
      </c>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7"/>
      <c r="AM458" s="37"/>
      <c r="AN458" s="37"/>
      <c r="AO458" s="37"/>
      <c r="AP458" s="37"/>
      <c r="AQ458" s="36"/>
      <c r="AR458" s="36"/>
      <c r="AS458" s="36"/>
      <c r="AT458" s="36"/>
      <c r="AU458" s="38"/>
      <c r="AV458" s="38"/>
      <c r="AW458" s="38"/>
      <c r="AX458" s="38"/>
    </row>
    <row r="459" spans="1:50" ht="24" hidden="1" customHeight="1">
      <c r="A459" s="35">
        <v>24</v>
      </c>
      <c r="B459" s="35">
        <v>24</v>
      </c>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7"/>
      <c r="AM459" s="37"/>
      <c r="AN459" s="37"/>
      <c r="AO459" s="37"/>
      <c r="AP459" s="37"/>
      <c r="AQ459" s="36"/>
      <c r="AR459" s="36"/>
      <c r="AS459" s="36"/>
      <c r="AT459" s="36"/>
      <c r="AU459" s="38"/>
      <c r="AV459" s="38"/>
      <c r="AW459" s="38"/>
      <c r="AX459" s="38"/>
    </row>
    <row r="460" spans="1:50" ht="24" hidden="1" customHeight="1">
      <c r="A460" s="35">
        <v>25</v>
      </c>
      <c r="B460" s="35">
        <v>25</v>
      </c>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7"/>
      <c r="AM460" s="37"/>
      <c r="AN460" s="37"/>
      <c r="AO460" s="37"/>
      <c r="AP460" s="37"/>
      <c r="AQ460" s="36"/>
      <c r="AR460" s="36"/>
      <c r="AS460" s="36"/>
      <c r="AT460" s="36"/>
      <c r="AU460" s="38"/>
      <c r="AV460" s="38"/>
      <c r="AW460" s="38"/>
      <c r="AX460" s="38"/>
    </row>
    <row r="461" spans="1:50" ht="24" hidden="1" customHeight="1">
      <c r="A461" s="35">
        <v>26</v>
      </c>
      <c r="B461" s="35">
        <v>26</v>
      </c>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7"/>
      <c r="AM461" s="37"/>
      <c r="AN461" s="37"/>
      <c r="AO461" s="37"/>
      <c r="AP461" s="37"/>
      <c r="AQ461" s="36"/>
      <c r="AR461" s="36"/>
      <c r="AS461" s="36"/>
      <c r="AT461" s="36"/>
      <c r="AU461" s="38"/>
      <c r="AV461" s="38"/>
      <c r="AW461" s="38"/>
      <c r="AX461" s="38"/>
    </row>
    <row r="462" spans="1:50" ht="24" hidden="1" customHeight="1">
      <c r="A462" s="35">
        <v>27</v>
      </c>
      <c r="B462" s="35">
        <v>27</v>
      </c>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7"/>
      <c r="AM462" s="37"/>
      <c r="AN462" s="37"/>
      <c r="AO462" s="37"/>
      <c r="AP462" s="37"/>
      <c r="AQ462" s="36"/>
      <c r="AR462" s="36"/>
      <c r="AS462" s="36"/>
      <c r="AT462" s="36"/>
      <c r="AU462" s="38"/>
      <c r="AV462" s="38"/>
      <c r="AW462" s="38"/>
      <c r="AX462" s="38"/>
    </row>
    <row r="463" spans="1:50" ht="24" hidden="1" customHeight="1">
      <c r="A463" s="35">
        <v>28</v>
      </c>
      <c r="B463" s="35">
        <v>28</v>
      </c>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7"/>
      <c r="AM463" s="37"/>
      <c r="AN463" s="37"/>
      <c r="AO463" s="37"/>
      <c r="AP463" s="37"/>
      <c r="AQ463" s="36"/>
      <c r="AR463" s="36"/>
      <c r="AS463" s="36"/>
      <c r="AT463" s="36"/>
      <c r="AU463" s="38"/>
      <c r="AV463" s="38"/>
      <c r="AW463" s="38"/>
      <c r="AX463" s="38"/>
    </row>
    <row r="464" spans="1:50" ht="24" hidden="1" customHeight="1">
      <c r="A464" s="35">
        <v>29</v>
      </c>
      <c r="B464" s="35">
        <v>29</v>
      </c>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7"/>
      <c r="AM464" s="37"/>
      <c r="AN464" s="37"/>
      <c r="AO464" s="37"/>
      <c r="AP464" s="37"/>
      <c r="AQ464" s="36"/>
      <c r="AR464" s="36"/>
      <c r="AS464" s="36"/>
      <c r="AT464" s="36"/>
      <c r="AU464" s="38"/>
      <c r="AV464" s="38"/>
      <c r="AW464" s="38"/>
      <c r="AX464" s="38"/>
    </row>
    <row r="465" spans="1:50" ht="24" hidden="1" customHeight="1">
      <c r="A465" s="35">
        <v>30</v>
      </c>
      <c r="B465" s="35">
        <v>30</v>
      </c>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7"/>
      <c r="AM465" s="37"/>
      <c r="AN465" s="37"/>
      <c r="AO465" s="37"/>
      <c r="AP465" s="37"/>
      <c r="AQ465" s="36"/>
      <c r="AR465" s="36"/>
      <c r="AS465" s="36"/>
      <c r="AT465" s="36"/>
      <c r="AU465" s="38"/>
      <c r="AV465" s="38"/>
      <c r="AW465" s="38"/>
      <c r="AX465" s="38"/>
    </row>
    <row r="467" spans="1:50">
      <c r="B467" s="18" t="s">
        <v>234</v>
      </c>
    </row>
    <row r="468" spans="1:50" ht="34.5" customHeight="1">
      <c r="A468" s="35"/>
      <c r="B468" s="35"/>
      <c r="C468" s="48" t="s">
        <v>231</v>
      </c>
      <c r="D468" s="48"/>
      <c r="E468" s="48"/>
      <c r="F468" s="48"/>
      <c r="G468" s="48"/>
      <c r="H468" s="48"/>
      <c r="I468" s="48"/>
      <c r="J468" s="48"/>
      <c r="K468" s="48"/>
      <c r="L468" s="48"/>
      <c r="M468" s="48" t="s">
        <v>232</v>
      </c>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61" t="s">
        <v>233</v>
      </c>
      <c r="AL468" s="48"/>
      <c r="AM468" s="48"/>
      <c r="AN468" s="48"/>
      <c r="AO468" s="48"/>
      <c r="AP468" s="48"/>
      <c r="AQ468" s="48" t="s">
        <v>158</v>
      </c>
      <c r="AR468" s="48"/>
      <c r="AS468" s="48"/>
      <c r="AT468" s="48"/>
      <c r="AU468" s="62" t="s">
        <v>159</v>
      </c>
      <c r="AV468" s="63"/>
      <c r="AW468" s="63"/>
      <c r="AX468" s="57"/>
    </row>
    <row r="469" spans="1:50" ht="24" customHeight="1">
      <c r="A469" s="35">
        <v>1</v>
      </c>
      <c r="B469" s="35">
        <v>1</v>
      </c>
      <c r="C469" s="106" t="s">
        <v>162</v>
      </c>
      <c r="D469" s="107"/>
      <c r="E469" s="107"/>
      <c r="F469" s="107"/>
      <c r="G469" s="107"/>
      <c r="H469" s="107"/>
      <c r="I469" s="107"/>
      <c r="J469" s="107"/>
      <c r="K469" s="107"/>
      <c r="L469" s="108"/>
      <c r="M469" s="49" t="s">
        <v>235</v>
      </c>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109">
        <v>127.55760600000001</v>
      </c>
      <c r="AL469" s="110"/>
      <c r="AM469" s="110"/>
      <c r="AN469" s="110"/>
      <c r="AO469" s="110"/>
      <c r="AP469" s="110"/>
      <c r="AQ469" s="36" t="s">
        <v>236</v>
      </c>
      <c r="AR469" s="36"/>
      <c r="AS469" s="36"/>
      <c r="AT469" s="36"/>
      <c r="AU469" s="39" t="s">
        <v>236</v>
      </c>
      <c r="AV469" s="40"/>
      <c r="AW469" s="40"/>
      <c r="AX469" s="41"/>
    </row>
    <row r="470" spans="1:50" ht="24" hidden="1" customHeight="1">
      <c r="A470" s="35">
        <v>2</v>
      </c>
      <c r="B470" s="35">
        <v>2</v>
      </c>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7"/>
      <c r="AL470" s="37"/>
      <c r="AM470" s="37"/>
      <c r="AN470" s="37"/>
      <c r="AO470" s="37"/>
      <c r="AP470" s="37"/>
      <c r="AQ470" s="36"/>
      <c r="AR470" s="36"/>
      <c r="AS470" s="36"/>
      <c r="AT470" s="36"/>
      <c r="AU470" s="38"/>
      <c r="AV470" s="38"/>
      <c r="AW470" s="38"/>
      <c r="AX470" s="38"/>
    </row>
    <row r="471" spans="1:50" ht="24" hidden="1" customHeight="1">
      <c r="A471" s="35">
        <v>3</v>
      </c>
      <c r="B471" s="35">
        <v>3</v>
      </c>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7"/>
      <c r="AL471" s="37"/>
      <c r="AM471" s="37"/>
      <c r="AN471" s="37"/>
      <c r="AO471" s="37"/>
      <c r="AP471" s="37"/>
      <c r="AQ471" s="36"/>
      <c r="AR471" s="36"/>
      <c r="AS471" s="36"/>
      <c r="AT471" s="36"/>
      <c r="AU471" s="38"/>
      <c r="AV471" s="38"/>
      <c r="AW471" s="38"/>
      <c r="AX471" s="38"/>
    </row>
    <row r="472" spans="1:50" ht="24" hidden="1" customHeight="1">
      <c r="A472" s="35">
        <v>4</v>
      </c>
      <c r="B472" s="35">
        <v>4</v>
      </c>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7"/>
      <c r="AL472" s="37"/>
      <c r="AM472" s="37"/>
      <c r="AN472" s="37"/>
      <c r="AO472" s="37"/>
      <c r="AP472" s="37"/>
      <c r="AQ472" s="36"/>
      <c r="AR472" s="36"/>
      <c r="AS472" s="36"/>
      <c r="AT472" s="36"/>
      <c r="AU472" s="38"/>
      <c r="AV472" s="38"/>
      <c r="AW472" s="38"/>
      <c r="AX472" s="38"/>
    </row>
    <row r="473" spans="1:50" ht="24" hidden="1" customHeight="1">
      <c r="A473" s="35">
        <v>5</v>
      </c>
      <c r="B473" s="35">
        <v>5</v>
      </c>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7"/>
      <c r="AL473" s="37"/>
      <c r="AM473" s="37"/>
      <c r="AN473" s="37"/>
      <c r="AO473" s="37"/>
      <c r="AP473" s="37"/>
      <c r="AQ473" s="36"/>
      <c r="AR473" s="36"/>
      <c r="AS473" s="36"/>
      <c r="AT473" s="36"/>
      <c r="AU473" s="38"/>
      <c r="AV473" s="38"/>
      <c r="AW473" s="38"/>
      <c r="AX473" s="38"/>
    </row>
    <row r="474" spans="1:50" ht="24" hidden="1" customHeight="1">
      <c r="A474" s="35">
        <v>6</v>
      </c>
      <c r="B474" s="35">
        <v>6</v>
      </c>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7"/>
      <c r="AL474" s="37"/>
      <c r="AM474" s="37"/>
      <c r="AN474" s="37"/>
      <c r="AO474" s="37"/>
      <c r="AP474" s="37"/>
      <c r="AQ474" s="36"/>
      <c r="AR474" s="36"/>
      <c r="AS474" s="36"/>
      <c r="AT474" s="36"/>
      <c r="AU474" s="38"/>
      <c r="AV474" s="38"/>
      <c r="AW474" s="38"/>
      <c r="AX474" s="38"/>
    </row>
    <row r="475" spans="1:50" ht="24" hidden="1" customHeight="1">
      <c r="A475" s="35">
        <v>7</v>
      </c>
      <c r="B475" s="35">
        <v>7</v>
      </c>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7"/>
      <c r="AL475" s="37"/>
      <c r="AM475" s="37"/>
      <c r="AN475" s="37"/>
      <c r="AO475" s="37"/>
      <c r="AP475" s="37"/>
      <c r="AQ475" s="36"/>
      <c r="AR475" s="36"/>
      <c r="AS475" s="36"/>
      <c r="AT475" s="36"/>
      <c r="AU475" s="38"/>
      <c r="AV475" s="38"/>
      <c r="AW475" s="38"/>
      <c r="AX475" s="38"/>
    </row>
    <row r="476" spans="1:50" ht="24" hidden="1" customHeight="1">
      <c r="A476" s="35">
        <v>8</v>
      </c>
      <c r="B476" s="35">
        <v>8</v>
      </c>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7"/>
      <c r="AL476" s="37"/>
      <c r="AM476" s="37"/>
      <c r="AN476" s="37"/>
      <c r="AO476" s="37"/>
      <c r="AP476" s="37"/>
      <c r="AQ476" s="36"/>
      <c r="AR476" s="36"/>
      <c r="AS476" s="36"/>
      <c r="AT476" s="36"/>
      <c r="AU476" s="38"/>
      <c r="AV476" s="38"/>
      <c r="AW476" s="38"/>
      <c r="AX476" s="38"/>
    </row>
    <row r="477" spans="1:50" ht="24" hidden="1" customHeight="1">
      <c r="A477" s="35">
        <v>9</v>
      </c>
      <c r="B477" s="35">
        <v>9</v>
      </c>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7"/>
      <c r="AL477" s="37"/>
      <c r="AM477" s="37"/>
      <c r="AN477" s="37"/>
      <c r="AO477" s="37"/>
      <c r="AP477" s="37"/>
      <c r="AQ477" s="36"/>
      <c r="AR477" s="36"/>
      <c r="AS477" s="36"/>
      <c r="AT477" s="36"/>
      <c r="AU477" s="38"/>
      <c r="AV477" s="38"/>
      <c r="AW477" s="38"/>
      <c r="AX477" s="38"/>
    </row>
    <row r="478" spans="1:50" ht="24" hidden="1" customHeight="1">
      <c r="A478" s="35">
        <v>10</v>
      </c>
      <c r="B478" s="35">
        <v>10</v>
      </c>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7"/>
      <c r="AL478" s="37"/>
      <c r="AM478" s="37"/>
      <c r="AN478" s="37"/>
      <c r="AO478" s="37"/>
      <c r="AP478" s="37"/>
      <c r="AQ478" s="36"/>
      <c r="AR478" s="36"/>
      <c r="AS478" s="36"/>
      <c r="AT478" s="36"/>
      <c r="AU478" s="38"/>
      <c r="AV478" s="38"/>
      <c r="AW478" s="38"/>
      <c r="AX478" s="38"/>
    </row>
    <row r="479" spans="1:50" ht="24" hidden="1" customHeight="1">
      <c r="A479" s="35">
        <v>11</v>
      </c>
      <c r="B479" s="35">
        <v>11</v>
      </c>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7"/>
      <c r="AL479" s="37"/>
      <c r="AM479" s="37"/>
      <c r="AN479" s="37"/>
      <c r="AO479" s="37"/>
      <c r="AP479" s="37"/>
      <c r="AQ479" s="36"/>
      <c r="AR479" s="36"/>
      <c r="AS479" s="36"/>
      <c r="AT479" s="36"/>
      <c r="AU479" s="38"/>
      <c r="AV479" s="38"/>
      <c r="AW479" s="38"/>
      <c r="AX479" s="38"/>
    </row>
    <row r="480" spans="1:50" ht="24" hidden="1" customHeight="1">
      <c r="A480" s="35">
        <v>12</v>
      </c>
      <c r="B480" s="35">
        <v>12</v>
      </c>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c r="AL480" s="37"/>
      <c r="AM480" s="37"/>
      <c r="AN480" s="37"/>
      <c r="AO480" s="37"/>
      <c r="AP480" s="37"/>
      <c r="AQ480" s="36"/>
      <c r="AR480" s="36"/>
      <c r="AS480" s="36"/>
      <c r="AT480" s="36"/>
      <c r="AU480" s="38"/>
      <c r="AV480" s="38"/>
      <c r="AW480" s="38"/>
      <c r="AX480" s="38"/>
    </row>
    <row r="481" spans="1:50" ht="24" hidden="1" customHeight="1">
      <c r="A481" s="35">
        <v>13</v>
      </c>
      <c r="B481" s="35">
        <v>13</v>
      </c>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7"/>
      <c r="AL481" s="37"/>
      <c r="AM481" s="37"/>
      <c r="AN481" s="37"/>
      <c r="AO481" s="37"/>
      <c r="AP481" s="37"/>
      <c r="AQ481" s="36"/>
      <c r="AR481" s="36"/>
      <c r="AS481" s="36"/>
      <c r="AT481" s="36"/>
      <c r="AU481" s="38"/>
      <c r="AV481" s="38"/>
      <c r="AW481" s="38"/>
      <c r="AX481" s="38"/>
    </row>
    <row r="482" spans="1:50" ht="24" hidden="1" customHeight="1">
      <c r="A482" s="35">
        <v>14</v>
      </c>
      <c r="B482" s="35">
        <v>14</v>
      </c>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c r="AL482" s="37"/>
      <c r="AM482" s="37"/>
      <c r="AN482" s="37"/>
      <c r="AO482" s="37"/>
      <c r="AP482" s="37"/>
      <c r="AQ482" s="36"/>
      <c r="AR482" s="36"/>
      <c r="AS482" s="36"/>
      <c r="AT482" s="36"/>
      <c r="AU482" s="38"/>
      <c r="AV482" s="38"/>
      <c r="AW482" s="38"/>
      <c r="AX482" s="38"/>
    </row>
    <row r="483" spans="1:50" ht="24" hidden="1" customHeight="1">
      <c r="A483" s="35">
        <v>15</v>
      </c>
      <c r="B483" s="35">
        <v>15</v>
      </c>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7"/>
      <c r="AL483" s="37"/>
      <c r="AM483" s="37"/>
      <c r="AN483" s="37"/>
      <c r="AO483" s="37"/>
      <c r="AP483" s="37"/>
      <c r="AQ483" s="36"/>
      <c r="AR483" s="36"/>
      <c r="AS483" s="36"/>
      <c r="AT483" s="36"/>
      <c r="AU483" s="38"/>
      <c r="AV483" s="38"/>
      <c r="AW483" s="38"/>
      <c r="AX483" s="38"/>
    </row>
    <row r="484" spans="1:50" ht="24" hidden="1" customHeight="1">
      <c r="A484" s="35">
        <v>16</v>
      </c>
      <c r="B484" s="35">
        <v>16</v>
      </c>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7"/>
      <c r="AL484" s="37"/>
      <c r="AM484" s="37"/>
      <c r="AN484" s="37"/>
      <c r="AO484" s="37"/>
      <c r="AP484" s="37"/>
      <c r="AQ484" s="36"/>
      <c r="AR484" s="36"/>
      <c r="AS484" s="36"/>
      <c r="AT484" s="36"/>
      <c r="AU484" s="38"/>
      <c r="AV484" s="38"/>
      <c r="AW484" s="38"/>
      <c r="AX484" s="38"/>
    </row>
    <row r="485" spans="1:50" ht="24" hidden="1" customHeight="1">
      <c r="A485" s="35">
        <v>17</v>
      </c>
      <c r="B485" s="35">
        <v>17</v>
      </c>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7"/>
      <c r="AL485" s="37"/>
      <c r="AM485" s="37"/>
      <c r="AN485" s="37"/>
      <c r="AO485" s="37"/>
      <c r="AP485" s="37"/>
      <c r="AQ485" s="36"/>
      <c r="AR485" s="36"/>
      <c r="AS485" s="36"/>
      <c r="AT485" s="36"/>
      <c r="AU485" s="38"/>
      <c r="AV485" s="38"/>
      <c r="AW485" s="38"/>
      <c r="AX485" s="38"/>
    </row>
    <row r="486" spans="1:50" ht="24" hidden="1" customHeight="1">
      <c r="A486" s="35">
        <v>18</v>
      </c>
      <c r="B486" s="35">
        <v>18</v>
      </c>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7"/>
      <c r="AL486" s="37"/>
      <c r="AM486" s="37"/>
      <c r="AN486" s="37"/>
      <c r="AO486" s="37"/>
      <c r="AP486" s="37"/>
      <c r="AQ486" s="36"/>
      <c r="AR486" s="36"/>
      <c r="AS486" s="36"/>
      <c r="AT486" s="36"/>
      <c r="AU486" s="38"/>
      <c r="AV486" s="38"/>
      <c r="AW486" s="38"/>
      <c r="AX486" s="38"/>
    </row>
    <row r="487" spans="1:50" ht="24" hidden="1" customHeight="1">
      <c r="A487" s="35">
        <v>19</v>
      </c>
      <c r="B487" s="35">
        <v>19</v>
      </c>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7"/>
      <c r="AL487" s="37"/>
      <c r="AM487" s="37"/>
      <c r="AN487" s="37"/>
      <c r="AO487" s="37"/>
      <c r="AP487" s="37"/>
      <c r="AQ487" s="36"/>
      <c r="AR487" s="36"/>
      <c r="AS487" s="36"/>
      <c r="AT487" s="36"/>
      <c r="AU487" s="38"/>
      <c r="AV487" s="38"/>
      <c r="AW487" s="38"/>
      <c r="AX487" s="38"/>
    </row>
    <row r="488" spans="1:50" ht="24" hidden="1" customHeight="1">
      <c r="A488" s="35">
        <v>20</v>
      </c>
      <c r="B488" s="35">
        <v>20</v>
      </c>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7"/>
      <c r="AL488" s="37"/>
      <c r="AM488" s="37"/>
      <c r="AN488" s="37"/>
      <c r="AO488" s="37"/>
      <c r="AP488" s="37"/>
      <c r="AQ488" s="36"/>
      <c r="AR488" s="36"/>
      <c r="AS488" s="36"/>
      <c r="AT488" s="36"/>
      <c r="AU488" s="38"/>
      <c r="AV488" s="38"/>
      <c r="AW488" s="38"/>
      <c r="AX488" s="38"/>
    </row>
    <row r="489" spans="1:50" ht="24" hidden="1" customHeight="1">
      <c r="A489" s="35">
        <v>21</v>
      </c>
      <c r="B489" s="35">
        <v>21</v>
      </c>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7"/>
      <c r="AL489" s="37"/>
      <c r="AM489" s="37"/>
      <c r="AN489" s="37"/>
      <c r="AO489" s="37"/>
      <c r="AP489" s="37"/>
      <c r="AQ489" s="36"/>
      <c r="AR489" s="36"/>
      <c r="AS489" s="36"/>
      <c r="AT489" s="36"/>
      <c r="AU489" s="38"/>
      <c r="AV489" s="38"/>
      <c r="AW489" s="38"/>
      <c r="AX489" s="38"/>
    </row>
    <row r="490" spans="1:50" ht="24" hidden="1" customHeight="1">
      <c r="A490" s="35">
        <v>22</v>
      </c>
      <c r="B490" s="35">
        <v>22</v>
      </c>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7"/>
      <c r="AL490" s="37"/>
      <c r="AM490" s="37"/>
      <c r="AN490" s="37"/>
      <c r="AO490" s="37"/>
      <c r="AP490" s="37"/>
      <c r="AQ490" s="36"/>
      <c r="AR490" s="36"/>
      <c r="AS490" s="36"/>
      <c r="AT490" s="36"/>
      <c r="AU490" s="38"/>
      <c r="AV490" s="38"/>
      <c r="AW490" s="38"/>
      <c r="AX490" s="38"/>
    </row>
    <row r="491" spans="1:50" ht="24" hidden="1" customHeight="1">
      <c r="A491" s="35">
        <v>23</v>
      </c>
      <c r="B491" s="35">
        <v>23</v>
      </c>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7"/>
      <c r="AL491" s="37"/>
      <c r="AM491" s="37"/>
      <c r="AN491" s="37"/>
      <c r="AO491" s="37"/>
      <c r="AP491" s="37"/>
      <c r="AQ491" s="36"/>
      <c r="AR491" s="36"/>
      <c r="AS491" s="36"/>
      <c r="AT491" s="36"/>
      <c r="AU491" s="38"/>
      <c r="AV491" s="38"/>
      <c r="AW491" s="38"/>
      <c r="AX491" s="38"/>
    </row>
    <row r="492" spans="1:50" ht="24" hidden="1" customHeight="1">
      <c r="A492" s="35">
        <v>24</v>
      </c>
      <c r="B492" s="35">
        <v>24</v>
      </c>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7"/>
      <c r="AL492" s="37"/>
      <c r="AM492" s="37"/>
      <c r="AN492" s="37"/>
      <c r="AO492" s="37"/>
      <c r="AP492" s="37"/>
      <c r="AQ492" s="36"/>
      <c r="AR492" s="36"/>
      <c r="AS492" s="36"/>
      <c r="AT492" s="36"/>
      <c r="AU492" s="38"/>
      <c r="AV492" s="38"/>
      <c r="AW492" s="38"/>
      <c r="AX492" s="38"/>
    </row>
    <row r="493" spans="1:50" ht="24" hidden="1" customHeight="1">
      <c r="A493" s="35">
        <v>25</v>
      </c>
      <c r="B493" s="35">
        <v>25</v>
      </c>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7"/>
      <c r="AL493" s="37"/>
      <c r="AM493" s="37"/>
      <c r="AN493" s="37"/>
      <c r="AO493" s="37"/>
      <c r="AP493" s="37"/>
      <c r="AQ493" s="36"/>
      <c r="AR493" s="36"/>
      <c r="AS493" s="36"/>
      <c r="AT493" s="36"/>
      <c r="AU493" s="38"/>
      <c r="AV493" s="38"/>
      <c r="AW493" s="38"/>
      <c r="AX493" s="38"/>
    </row>
    <row r="494" spans="1:50" ht="24" hidden="1" customHeight="1">
      <c r="A494" s="35">
        <v>26</v>
      </c>
      <c r="B494" s="35">
        <v>26</v>
      </c>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7"/>
      <c r="AL494" s="37"/>
      <c r="AM494" s="37"/>
      <c r="AN494" s="37"/>
      <c r="AO494" s="37"/>
      <c r="AP494" s="37"/>
      <c r="AQ494" s="36"/>
      <c r="AR494" s="36"/>
      <c r="AS494" s="36"/>
      <c r="AT494" s="36"/>
      <c r="AU494" s="38"/>
      <c r="AV494" s="38"/>
      <c r="AW494" s="38"/>
      <c r="AX494" s="38"/>
    </row>
    <row r="495" spans="1:50" ht="24" hidden="1" customHeight="1">
      <c r="A495" s="35">
        <v>27</v>
      </c>
      <c r="B495" s="35">
        <v>27</v>
      </c>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7"/>
      <c r="AL495" s="37"/>
      <c r="AM495" s="37"/>
      <c r="AN495" s="37"/>
      <c r="AO495" s="37"/>
      <c r="AP495" s="37"/>
      <c r="AQ495" s="36"/>
      <c r="AR495" s="36"/>
      <c r="AS495" s="36"/>
      <c r="AT495" s="36"/>
      <c r="AU495" s="38"/>
      <c r="AV495" s="38"/>
      <c r="AW495" s="38"/>
      <c r="AX495" s="38"/>
    </row>
    <row r="496" spans="1:50" ht="24" hidden="1" customHeight="1">
      <c r="A496" s="35">
        <v>28</v>
      </c>
      <c r="B496" s="35">
        <v>28</v>
      </c>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7"/>
      <c r="AL496" s="37"/>
      <c r="AM496" s="37"/>
      <c r="AN496" s="37"/>
      <c r="AO496" s="37"/>
      <c r="AP496" s="37"/>
      <c r="AQ496" s="36"/>
      <c r="AR496" s="36"/>
      <c r="AS496" s="36"/>
      <c r="AT496" s="36"/>
      <c r="AU496" s="38"/>
      <c r="AV496" s="38"/>
      <c r="AW496" s="38"/>
      <c r="AX496" s="38"/>
    </row>
    <row r="497" spans="1:50" ht="24" hidden="1" customHeight="1">
      <c r="A497" s="35">
        <v>29</v>
      </c>
      <c r="B497" s="35">
        <v>29</v>
      </c>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7"/>
      <c r="AL497" s="37"/>
      <c r="AM497" s="37"/>
      <c r="AN497" s="37"/>
      <c r="AO497" s="37"/>
      <c r="AP497" s="37"/>
      <c r="AQ497" s="36"/>
      <c r="AR497" s="36"/>
      <c r="AS497" s="36"/>
      <c r="AT497" s="36"/>
      <c r="AU497" s="38"/>
      <c r="AV497" s="38"/>
      <c r="AW497" s="38"/>
      <c r="AX497" s="38"/>
    </row>
    <row r="498" spans="1:50" ht="24" hidden="1" customHeight="1">
      <c r="A498" s="35">
        <v>30</v>
      </c>
      <c r="B498" s="35">
        <v>30</v>
      </c>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7"/>
      <c r="AL498" s="37"/>
      <c r="AM498" s="37"/>
      <c r="AN498" s="37"/>
      <c r="AO498" s="37"/>
      <c r="AP498" s="37"/>
      <c r="AQ498" s="36"/>
      <c r="AR498" s="36"/>
      <c r="AS498" s="36"/>
      <c r="AT498" s="36"/>
      <c r="AU498" s="38"/>
      <c r="AV498" s="38"/>
      <c r="AW498" s="38"/>
      <c r="AX498" s="38"/>
    </row>
    <row r="500" spans="1:50">
      <c r="B500" s="18" t="s">
        <v>237</v>
      </c>
    </row>
    <row r="501" spans="1:50" ht="34.5" customHeight="1">
      <c r="A501" s="35"/>
      <c r="B501" s="35"/>
      <c r="C501" s="48" t="s">
        <v>231</v>
      </c>
      <c r="D501" s="48"/>
      <c r="E501" s="48"/>
      <c r="F501" s="48"/>
      <c r="G501" s="48"/>
      <c r="H501" s="48"/>
      <c r="I501" s="48"/>
      <c r="J501" s="48"/>
      <c r="K501" s="48"/>
      <c r="L501" s="48"/>
      <c r="M501" s="48" t="s">
        <v>232</v>
      </c>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61" t="s">
        <v>233</v>
      </c>
      <c r="AL501" s="48"/>
      <c r="AM501" s="48"/>
      <c r="AN501" s="48"/>
      <c r="AO501" s="48"/>
      <c r="AP501" s="48"/>
      <c r="AQ501" s="48" t="s">
        <v>158</v>
      </c>
      <c r="AR501" s="48"/>
      <c r="AS501" s="48"/>
      <c r="AT501" s="48"/>
      <c r="AU501" s="62" t="s">
        <v>159</v>
      </c>
      <c r="AV501" s="63"/>
      <c r="AW501" s="63"/>
      <c r="AX501" s="57"/>
    </row>
    <row r="502" spans="1:50" ht="24" customHeight="1">
      <c r="A502" s="35">
        <v>1</v>
      </c>
      <c r="B502" s="35">
        <v>1</v>
      </c>
      <c r="C502" s="49" t="s">
        <v>163</v>
      </c>
      <c r="D502" s="49"/>
      <c r="E502" s="49"/>
      <c r="F502" s="49"/>
      <c r="G502" s="49"/>
      <c r="H502" s="49"/>
      <c r="I502" s="49"/>
      <c r="J502" s="49"/>
      <c r="K502" s="49"/>
      <c r="L502" s="49"/>
      <c r="M502" s="55" t="s">
        <v>238</v>
      </c>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7"/>
      <c r="AK502" s="58">
        <v>78.34</v>
      </c>
      <c r="AL502" s="59"/>
      <c r="AM502" s="59"/>
      <c r="AN502" s="59"/>
      <c r="AO502" s="59"/>
      <c r="AP502" s="60"/>
      <c r="AQ502" s="36" t="s">
        <v>236</v>
      </c>
      <c r="AR502" s="36"/>
      <c r="AS502" s="36"/>
      <c r="AT502" s="36"/>
      <c r="AU502" s="39" t="s">
        <v>236</v>
      </c>
      <c r="AV502" s="40"/>
      <c r="AW502" s="40"/>
      <c r="AX502" s="41"/>
    </row>
    <row r="503" spans="1:50" ht="24" customHeight="1">
      <c r="A503" s="35">
        <v>2</v>
      </c>
      <c r="B503" s="35">
        <v>2</v>
      </c>
      <c r="C503" s="49" t="s">
        <v>164</v>
      </c>
      <c r="D503" s="49"/>
      <c r="E503" s="49"/>
      <c r="F503" s="49"/>
      <c r="G503" s="49"/>
      <c r="H503" s="49"/>
      <c r="I503" s="49"/>
      <c r="J503" s="49"/>
      <c r="K503" s="49"/>
      <c r="L503" s="49"/>
      <c r="M503" s="55" t="s">
        <v>238</v>
      </c>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7"/>
      <c r="AK503" s="58">
        <v>35.299999999999997</v>
      </c>
      <c r="AL503" s="59"/>
      <c r="AM503" s="59"/>
      <c r="AN503" s="59"/>
      <c r="AO503" s="59"/>
      <c r="AP503" s="60"/>
      <c r="AQ503" s="36" t="s">
        <v>236</v>
      </c>
      <c r="AR503" s="36"/>
      <c r="AS503" s="36"/>
      <c r="AT503" s="36"/>
      <c r="AU503" s="39" t="s">
        <v>236</v>
      </c>
      <c r="AV503" s="40"/>
      <c r="AW503" s="40"/>
      <c r="AX503" s="41"/>
    </row>
    <row r="504" spans="1:50" ht="24" customHeight="1">
      <c r="A504" s="35">
        <v>3</v>
      </c>
      <c r="B504" s="35">
        <v>3</v>
      </c>
      <c r="C504" s="49" t="s">
        <v>165</v>
      </c>
      <c r="D504" s="49"/>
      <c r="E504" s="49"/>
      <c r="F504" s="49"/>
      <c r="G504" s="49"/>
      <c r="H504" s="49"/>
      <c r="I504" s="49"/>
      <c r="J504" s="49"/>
      <c r="K504" s="49"/>
      <c r="L504" s="49"/>
      <c r="M504" s="55" t="s">
        <v>235</v>
      </c>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7"/>
      <c r="AK504" s="58">
        <v>14.692629999999999</v>
      </c>
      <c r="AL504" s="59"/>
      <c r="AM504" s="59"/>
      <c r="AN504" s="59"/>
      <c r="AO504" s="59"/>
      <c r="AP504" s="60"/>
      <c r="AQ504" s="36" t="s">
        <v>236</v>
      </c>
      <c r="AR504" s="36"/>
      <c r="AS504" s="36"/>
      <c r="AT504" s="36"/>
      <c r="AU504" s="39" t="s">
        <v>236</v>
      </c>
      <c r="AV504" s="40"/>
      <c r="AW504" s="40"/>
      <c r="AX504" s="41"/>
    </row>
    <row r="505" spans="1:50" ht="24" customHeight="1">
      <c r="A505" s="35">
        <v>4</v>
      </c>
      <c r="B505" s="35">
        <v>4</v>
      </c>
      <c r="C505" s="49" t="s">
        <v>166</v>
      </c>
      <c r="D505" s="49"/>
      <c r="E505" s="49"/>
      <c r="F505" s="49"/>
      <c r="G505" s="49"/>
      <c r="H505" s="49"/>
      <c r="I505" s="49"/>
      <c r="J505" s="49"/>
      <c r="K505" s="49"/>
      <c r="L505" s="49"/>
      <c r="M505" s="55" t="s">
        <v>235</v>
      </c>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7"/>
      <c r="AK505" s="58">
        <v>13.571</v>
      </c>
      <c r="AL505" s="59"/>
      <c r="AM505" s="59"/>
      <c r="AN505" s="59"/>
      <c r="AO505" s="59"/>
      <c r="AP505" s="60"/>
      <c r="AQ505" s="36" t="s">
        <v>236</v>
      </c>
      <c r="AR505" s="36"/>
      <c r="AS505" s="36"/>
      <c r="AT505" s="36"/>
      <c r="AU505" s="39" t="s">
        <v>236</v>
      </c>
      <c r="AV505" s="40"/>
      <c r="AW505" s="40"/>
      <c r="AX505" s="41"/>
    </row>
    <row r="506" spans="1:50" ht="24" customHeight="1">
      <c r="A506" s="35">
        <v>5</v>
      </c>
      <c r="B506" s="35">
        <v>5</v>
      </c>
      <c r="C506" s="49" t="s">
        <v>167</v>
      </c>
      <c r="D506" s="49"/>
      <c r="E506" s="49"/>
      <c r="F506" s="49"/>
      <c r="G506" s="49"/>
      <c r="H506" s="49"/>
      <c r="I506" s="49"/>
      <c r="J506" s="49"/>
      <c r="K506" s="49"/>
      <c r="L506" s="49"/>
      <c r="M506" s="55" t="s">
        <v>235</v>
      </c>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7"/>
      <c r="AK506" s="58">
        <v>5.2030560000000001</v>
      </c>
      <c r="AL506" s="59"/>
      <c r="AM506" s="59"/>
      <c r="AN506" s="59"/>
      <c r="AO506" s="59"/>
      <c r="AP506" s="60"/>
      <c r="AQ506" s="36" t="s">
        <v>236</v>
      </c>
      <c r="AR506" s="36"/>
      <c r="AS506" s="36"/>
      <c r="AT506" s="36"/>
      <c r="AU506" s="39" t="s">
        <v>236</v>
      </c>
      <c r="AV506" s="40"/>
      <c r="AW506" s="40"/>
      <c r="AX506" s="41"/>
    </row>
    <row r="507" spans="1:50" ht="24" customHeight="1">
      <c r="A507" s="35">
        <v>6</v>
      </c>
      <c r="B507" s="35">
        <v>6</v>
      </c>
      <c r="C507" s="49" t="s">
        <v>168</v>
      </c>
      <c r="D507" s="49"/>
      <c r="E507" s="49"/>
      <c r="F507" s="49"/>
      <c r="G507" s="49"/>
      <c r="H507" s="49"/>
      <c r="I507" s="49"/>
      <c r="J507" s="49"/>
      <c r="K507" s="49"/>
      <c r="L507" s="49"/>
      <c r="M507" s="55" t="s">
        <v>235</v>
      </c>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7"/>
      <c r="AK507" s="58">
        <v>3.58249</v>
      </c>
      <c r="AL507" s="59"/>
      <c r="AM507" s="59"/>
      <c r="AN507" s="59"/>
      <c r="AO507" s="59"/>
      <c r="AP507" s="60"/>
      <c r="AQ507" s="36" t="s">
        <v>236</v>
      </c>
      <c r="AR507" s="36"/>
      <c r="AS507" s="36"/>
      <c r="AT507" s="36"/>
      <c r="AU507" s="39" t="s">
        <v>236</v>
      </c>
      <c r="AV507" s="40"/>
      <c r="AW507" s="40"/>
      <c r="AX507" s="41"/>
    </row>
    <row r="508" spans="1:50" ht="24" customHeight="1">
      <c r="A508" s="35">
        <v>7</v>
      </c>
      <c r="B508" s="35">
        <v>7</v>
      </c>
      <c r="C508" s="49" t="s">
        <v>166</v>
      </c>
      <c r="D508" s="49"/>
      <c r="E508" s="49"/>
      <c r="F508" s="49"/>
      <c r="G508" s="49"/>
      <c r="H508" s="49"/>
      <c r="I508" s="49"/>
      <c r="J508" s="49"/>
      <c r="K508" s="49"/>
      <c r="L508" s="49"/>
      <c r="M508" s="55" t="s">
        <v>238</v>
      </c>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7"/>
      <c r="AK508" s="58">
        <v>1.91</v>
      </c>
      <c r="AL508" s="59"/>
      <c r="AM508" s="59"/>
      <c r="AN508" s="59"/>
      <c r="AO508" s="59"/>
      <c r="AP508" s="60"/>
      <c r="AQ508" s="36" t="s">
        <v>236</v>
      </c>
      <c r="AR508" s="36"/>
      <c r="AS508" s="36"/>
      <c r="AT508" s="36"/>
      <c r="AU508" s="39" t="s">
        <v>236</v>
      </c>
      <c r="AV508" s="40"/>
      <c r="AW508" s="40"/>
      <c r="AX508" s="41"/>
    </row>
    <row r="509" spans="1:50" ht="24" customHeight="1">
      <c r="A509" s="35">
        <v>8</v>
      </c>
      <c r="B509" s="35">
        <v>8</v>
      </c>
      <c r="C509" s="49" t="s">
        <v>169</v>
      </c>
      <c r="D509" s="49"/>
      <c r="E509" s="49"/>
      <c r="F509" s="49"/>
      <c r="G509" s="49"/>
      <c r="H509" s="49"/>
      <c r="I509" s="49"/>
      <c r="J509" s="49"/>
      <c r="K509" s="49"/>
      <c r="L509" s="49"/>
      <c r="M509" s="55" t="s">
        <v>235</v>
      </c>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7"/>
      <c r="AK509" s="58">
        <v>1.655</v>
      </c>
      <c r="AL509" s="59"/>
      <c r="AM509" s="59"/>
      <c r="AN509" s="59"/>
      <c r="AO509" s="59"/>
      <c r="AP509" s="60"/>
      <c r="AQ509" s="36" t="s">
        <v>236</v>
      </c>
      <c r="AR509" s="36"/>
      <c r="AS509" s="36"/>
      <c r="AT509" s="36"/>
      <c r="AU509" s="39" t="s">
        <v>236</v>
      </c>
      <c r="AV509" s="40"/>
      <c r="AW509" s="40"/>
      <c r="AX509" s="41"/>
    </row>
    <row r="510" spans="1:50" ht="24" customHeight="1">
      <c r="A510" s="35">
        <v>9</v>
      </c>
      <c r="B510" s="35">
        <v>9</v>
      </c>
      <c r="C510" s="49" t="s">
        <v>170</v>
      </c>
      <c r="D510" s="49"/>
      <c r="E510" s="49"/>
      <c r="F510" s="49"/>
      <c r="G510" s="49"/>
      <c r="H510" s="49"/>
      <c r="I510" s="49"/>
      <c r="J510" s="49"/>
      <c r="K510" s="49"/>
      <c r="L510" s="49"/>
      <c r="M510" s="55" t="s">
        <v>235</v>
      </c>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7"/>
      <c r="AK510" s="58">
        <v>1.4281470000000001</v>
      </c>
      <c r="AL510" s="59"/>
      <c r="AM510" s="59"/>
      <c r="AN510" s="59"/>
      <c r="AO510" s="59"/>
      <c r="AP510" s="60"/>
      <c r="AQ510" s="36" t="s">
        <v>236</v>
      </c>
      <c r="AR510" s="36"/>
      <c r="AS510" s="36"/>
      <c r="AT510" s="36"/>
      <c r="AU510" s="39" t="s">
        <v>236</v>
      </c>
      <c r="AV510" s="40"/>
      <c r="AW510" s="40"/>
      <c r="AX510" s="41"/>
    </row>
    <row r="511" spans="1:50" ht="24" customHeight="1">
      <c r="A511" s="35">
        <v>10</v>
      </c>
      <c r="B511" s="35">
        <v>10</v>
      </c>
      <c r="C511" s="49" t="s">
        <v>171</v>
      </c>
      <c r="D511" s="49"/>
      <c r="E511" s="49"/>
      <c r="F511" s="49"/>
      <c r="G511" s="49"/>
      <c r="H511" s="49"/>
      <c r="I511" s="49"/>
      <c r="J511" s="49"/>
      <c r="K511" s="49"/>
      <c r="L511" s="49"/>
      <c r="M511" s="55" t="s">
        <v>235</v>
      </c>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7"/>
      <c r="AK511" s="58">
        <v>0.76266500000000004</v>
      </c>
      <c r="AL511" s="59"/>
      <c r="AM511" s="59"/>
      <c r="AN511" s="59"/>
      <c r="AO511" s="59"/>
      <c r="AP511" s="60"/>
      <c r="AQ511" s="36" t="s">
        <v>236</v>
      </c>
      <c r="AR511" s="36"/>
      <c r="AS511" s="36"/>
      <c r="AT511" s="36"/>
      <c r="AU511" s="39" t="s">
        <v>236</v>
      </c>
      <c r="AV511" s="40"/>
      <c r="AW511" s="40"/>
      <c r="AX511" s="41"/>
    </row>
    <row r="512" spans="1:50" ht="24" hidden="1" customHeight="1">
      <c r="A512" s="35">
        <v>11</v>
      </c>
      <c r="B512" s="35">
        <v>11</v>
      </c>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7"/>
      <c r="AL512" s="37"/>
      <c r="AM512" s="37"/>
      <c r="AN512" s="37"/>
      <c r="AO512" s="37"/>
      <c r="AP512" s="37"/>
      <c r="AQ512" s="36"/>
      <c r="AR512" s="36"/>
      <c r="AS512" s="36"/>
      <c r="AT512" s="36"/>
      <c r="AU512" s="38"/>
      <c r="AV512" s="38"/>
      <c r="AW512" s="38"/>
      <c r="AX512" s="38"/>
    </row>
    <row r="513" spans="1:50" ht="24" hidden="1" customHeight="1">
      <c r="A513" s="35">
        <v>12</v>
      </c>
      <c r="B513" s="35">
        <v>12</v>
      </c>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7"/>
      <c r="AL513" s="37"/>
      <c r="AM513" s="37"/>
      <c r="AN513" s="37"/>
      <c r="AO513" s="37"/>
      <c r="AP513" s="37"/>
      <c r="AQ513" s="36"/>
      <c r="AR513" s="36"/>
      <c r="AS513" s="36"/>
      <c r="AT513" s="36"/>
      <c r="AU513" s="38"/>
      <c r="AV513" s="38"/>
      <c r="AW513" s="38"/>
      <c r="AX513" s="38"/>
    </row>
    <row r="514" spans="1:50" ht="24" hidden="1" customHeight="1">
      <c r="A514" s="35">
        <v>13</v>
      </c>
      <c r="B514" s="35">
        <v>13</v>
      </c>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7"/>
      <c r="AL514" s="37"/>
      <c r="AM514" s="37"/>
      <c r="AN514" s="37"/>
      <c r="AO514" s="37"/>
      <c r="AP514" s="37"/>
      <c r="AQ514" s="36"/>
      <c r="AR514" s="36"/>
      <c r="AS514" s="36"/>
      <c r="AT514" s="36"/>
      <c r="AU514" s="38"/>
      <c r="AV514" s="38"/>
      <c r="AW514" s="38"/>
      <c r="AX514" s="38"/>
    </row>
    <row r="515" spans="1:50" ht="24" hidden="1" customHeight="1">
      <c r="A515" s="35">
        <v>14</v>
      </c>
      <c r="B515" s="35">
        <v>14</v>
      </c>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7"/>
      <c r="AL515" s="37"/>
      <c r="AM515" s="37"/>
      <c r="AN515" s="37"/>
      <c r="AO515" s="37"/>
      <c r="AP515" s="37"/>
      <c r="AQ515" s="36"/>
      <c r="AR515" s="36"/>
      <c r="AS515" s="36"/>
      <c r="AT515" s="36"/>
      <c r="AU515" s="38"/>
      <c r="AV515" s="38"/>
      <c r="AW515" s="38"/>
      <c r="AX515" s="38"/>
    </row>
    <row r="516" spans="1:50" ht="24" hidden="1" customHeight="1">
      <c r="A516" s="35">
        <v>15</v>
      </c>
      <c r="B516" s="35">
        <v>15</v>
      </c>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7"/>
      <c r="AL516" s="37"/>
      <c r="AM516" s="37"/>
      <c r="AN516" s="37"/>
      <c r="AO516" s="37"/>
      <c r="AP516" s="37"/>
      <c r="AQ516" s="36"/>
      <c r="AR516" s="36"/>
      <c r="AS516" s="36"/>
      <c r="AT516" s="36"/>
      <c r="AU516" s="38"/>
      <c r="AV516" s="38"/>
      <c r="AW516" s="38"/>
      <c r="AX516" s="38"/>
    </row>
    <row r="517" spans="1:50" ht="24" hidden="1" customHeight="1">
      <c r="A517" s="35">
        <v>16</v>
      </c>
      <c r="B517" s="35">
        <v>16</v>
      </c>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7"/>
      <c r="AL517" s="37"/>
      <c r="AM517" s="37"/>
      <c r="AN517" s="37"/>
      <c r="AO517" s="37"/>
      <c r="AP517" s="37"/>
      <c r="AQ517" s="36"/>
      <c r="AR517" s="36"/>
      <c r="AS517" s="36"/>
      <c r="AT517" s="36"/>
      <c r="AU517" s="38"/>
      <c r="AV517" s="38"/>
      <c r="AW517" s="38"/>
      <c r="AX517" s="38"/>
    </row>
    <row r="518" spans="1:50" ht="24" hidden="1" customHeight="1">
      <c r="A518" s="35">
        <v>17</v>
      </c>
      <c r="B518" s="35">
        <v>17</v>
      </c>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7"/>
      <c r="AL518" s="37"/>
      <c r="AM518" s="37"/>
      <c r="AN518" s="37"/>
      <c r="AO518" s="37"/>
      <c r="AP518" s="37"/>
      <c r="AQ518" s="36"/>
      <c r="AR518" s="36"/>
      <c r="AS518" s="36"/>
      <c r="AT518" s="36"/>
      <c r="AU518" s="38"/>
      <c r="AV518" s="38"/>
      <c r="AW518" s="38"/>
      <c r="AX518" s="38"/>
    </row>
    <row r="519" spans="1:50" ht="24" hidden="1" customHeight="1">
      <c r="A519" s="35">
        <v>18</v>
      </c>
      <c r="B519" s="35">
        <v>18</v>
      </c>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7"/>
      <c r="AL519" s="37"/>
      <c r="AM519" s="37"/>
      <c r="AN519" s="37"/>
      <c r="AO519" s="37"/>
      <c r="AP519" s="37"/>
      <c r="AQ519" s="36"/>
      <c r="AR519" s="36"/>
      <c r="AS519" s="36"/>
      <c r="AT519" s="36"/>
      <c r="AU519" s="38"/>
      <c r="AV519" s="38"/>
      <c r="AW519" s="38"/>
      <c r="AX519" s="38"/>
    </row>
    <row r="520" spans="1:50" ht="24" hidden="1" customHeight="1">
      <c r="A520" s="35">
        <v>19</v>
      </c>
      <c r="B520" s="35">
        <v>19</v>
      </c>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7"/>
      <c r="AL520" s="37"/>
      <c r="AM520" s="37"/>
      <c r="AN520" s="37"/>
      <c r="AO520" s="37"/>
      <c r="AP520" s="37"/>
      <c r="AQ520" s="36"/>
      <c r="AR520" s="36"/>
      <c r="AS520" s="36"/>
      <c r="AT520" s="36"/>
      <c r="AU520" s="38"/>
      <c r="AV520" s="38"/>
      <c r="AW520" s="38"/>
      <c r="AX520" s="38"/>
    </row>
    <row r="521" spans="1:50" ht="24" hidden="1" customHeight="1">
      <c r="A521" s="35">
        <v>20</v>
      </c>
      <c r="B521" s="35">
        <v>20</v>
      </c>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7"/>
      <c r="AL521" s="37"/>
      <c r="AM521" s="37"/>
      <c r="AN521" s="37"/>
      <c r="AO521" s="37"/>
      <c r="AP521" s="37"/>
      <c r="AQ521" s="36"/>
      <c r="AR521" s="36"/>
      <c r="AS521" s="36"/>
      <c r="AT521" s="36"/>
      <c r="AU521" s="38"/>
      <c r="AV521" s="38"/>
      <c r="AW521" s="38"/>
      <c r="AX521" s="38"/>
    </row>
    <row r="522" spans="1:50" ht="24" hidden="1" customHeight="1">
      <c r="A522" s="35">
        <v>21</v>
      </c>
      <c r="B522" s="35">
        <v>21</v>
      </c>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7"/>
      <c r="AL522" s="37"/>
      <c r="AM522" s="37"/>
      <c r="AN522" s="37"/>
      <c r="AO522" s="37"/>
      <c r="AP522" s="37"/>
      <c r="AQ522" s="36"/>
      <c r="AR522" s="36"/>
      <c r="AS522" s="36"/>
      <c r="AT522" s="36"/>
      <c r="AU522" s="38"/>
      <c r="AV522" s="38"/>
      <c r="AW522" s="38"/>
      <c r="AX522" s="38"/>
    </row>
    <row r="523" spans="1:50" ht="24" hidden="1" customHeight="1">
      <c r="A523" s="35">
        <v>22</v>
      </c>
      <c r="B523" s="35">
        <v>22</v>
      </c>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7"/>
      <c r="AL523" s="37"/>
      <c r="AM523" s="37"/>
      <c r="AN523" s="37"/>
      <c r="AO523" s="37"/>
      <c r="AP523" s="37"/>
      <c r="AQ523" s="36"/>
      <c r="AR523" s="36"/>
      <c r="AS523" s="36"/>
      <c r="AT523" s="36"/>
      <c r="AU523" s="38"/>
      <c r="AV523" s="38"/>
      <c r="AW523" s="38"/>
      <c r="AX523" s="38"/>
    </row>
    <row r="524" spans="1:50" ht="24" hidden="1" customHeight="1">
      <c r="A524" s="35">
        <v>23</v>
      </c>
      <c r="B524" s="35">
        <v>23</v>
      </c>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7"/>
      <c r="AL524" s="37"/>
      <c r="AM524" s="37"/>
      <c r="AN524" s="37"/>
      <c r="AO524" s="37"/>
      <c r="AP524" s="37"/>
      <c r="AQ524" s="36"/>
      <c r="AR524" s="36"/>
      <c r="AS524" s="36"/>
      <c r="AT524" s="36"/>
      <c r="AU524" s="38"/>
      <c r="AV524" s="38"/>
      <c r="AW524" s="38"/>
      <c r="AX524" s="38"/>
    </row>
    <row r="525" spans="1:50" ht="24" hidden="1" customHeight="1">
      <c r="A525" s="35">
        <v>24</v>
      </c>
      <c r="B525" s="35">
        <v>24</v>
      </c>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7"/>
      <c r="AL525" s="37"/>
      <c r="AM525" s="37"/>
      <c r="AN525" s="37"/>
      <c r="AO525" s="37"/>
      <c r="AP525" s="37"/>
      <c r="AQ525" s="36"/>
      <c r="AR525" s="36"/>
      <c r="AS525" s="36"/>
      <c r="AT525" s="36"/>
      <c r="AU525" s="38"/>
      <c r="AV525" s="38"/>
      <c r="AW525" s="38"/>
      <c r="AX525" s="38"/>
    </row>
    <row r="526" spans="1:50" ht="24" hidden="1" customHeight="1">
      <c r="A526" s="35">
        <v>25</v>
      </c>
      <c r="B526" s="35">
        <v>25</v>
      </c>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7"/>
      <c r="AL526" s="37"/>
      <c r="AM526" s="37"/>
      <c r="AN526" s="37"/>
      <c r="AO526" s="37"/>
      <c r="AP526" s="37"/>
      <c r="AQ526" s="36"/>
      <c r="AR526" s="36"/>
      <c r="AS526" s="36"/>
      <c r="AT526" s="36"/>
      <c r="AU526" s="38"/>
      <c r="AV526" s="38"/>
      <c r="AW526" s="38"/>
      <c r="AX526" s="38"/>
    </row>
    <row r="527" spans="1:50" ht="24" hidden="1" customHeight="1">
      <c r="A527" s="35">
        <v>26</v>
      </c>
      <c r="B527" s="35">
        <v>26</v>
      </c>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7"/>
      <c r="AL527" s="37"/>
      <c r="AM527" s="37"/>
      <c r="AN527" s="37"/>
      <c r="AO527" s="37"/>
      <c r="AP527" s="37"/>
      <c r="AQ527" s="36"/>
      <c r="AR527" s="36"/>
      <c r="AS527" s="36"/>
      <c r="AT527" s="36"/>
      <c r="AU527" s="38"/>
      <c r="AV527" s="38"/>
      <c r="AW527" s="38"/>
      <c r="AX527" s="38"/>
    </row>
    <row r="528" spans="1:50" ht="24" hidden="1" customHeight="1">
      <c r="A528" s="35">
        <v>27</v>
      </c>
      <c r="B528" s="35">
        <v>27</v>
      </c>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7"/>
      <c r="AL528" s="37"/>
      <c r="AM528" s="37"/>
      <c r="AN528" s="37"/>
      <c r="AO528" s="37"/>
      <c r="AP528" s="37"/>
      <c r="AQ528" s="36"/>
      <c r="AR528" s="36"/>
      <c r="AS528" s="36"/>
      <c r="AT528" s="36"/>
      <c r="AU528" s="38"/>
      <c r="AV528" s="38"/>
      <c r="AW528" s="38"/>
      <c r="AX528" s="38"/>
    </row>
    <row r="529" spans="1:50" ht="24" hidden="1" customHeight="1">
      <c r="A529" s="35">
        <v>28</v>
      </c>
      <c r="B529" s="35">
        <v>28</v>
      </c>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7"/>
      <c r="AL529" s="37"/>
      <c r="AM529" s="37"/>
      <c r="AN529" s="37"/>
      <c r="AO529" s="37"/>
      <c r="AP529" s="37"/>
      <c r="AQ529" s="36"/>
      <c r="AR529" s="36"/>
      <c r="AS529" s="36"/>
      <c r="AT529" s="36"/>
      <c r="AU529" s="38"/>
      <c r="AV529" s="38"/>
      <c r="AW529" s="38"/>
      <c r="AX529" s="38"/>
    </row>
    <row r="530" spans="1:50" ht="24" hidden="1" customHeight="1">
      <c r="A530" s="35">
        <v>29</v>
      </c>
      <c r="B530" s="35">
        <v>29</v>
      </c>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7"/>
      <c r="AL530" s="37"/>
      <c r="AM530" s="37"/>
      <c r="AN530" s="37"/>
      <c r="AO530" s="37"/>
      <c r="AP530" s="37"/>
      <c r="AQ530" s="36"/>
      <c r="AR530" s="36"/>
      <c r="AS530" s="36"/>
      <c r="AT530" s="36"/>
      <c r="AU530" s="38"/>
      <c r="AV530" s="38"/>
      <c r="AW530" s="38"/>
      <c r="AX530" s="38"/>
    </row>
    <row r="531" spans="1:50" ht="24" hidden="1" customHeight="1">
      <c r="A531" s="35">
        <v>30</v>
      </c>
      <c r="B531" s="35">
        <v>30</v>
      </c>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7"/>
      <c r="AL531" s="37"/>
      <c r="AM531" s="37"/>
      <c r="AN531" s="37"/>
      <c r="AO531" s="37"/>
      <c r="AP531" s="37"/>
      <c r="AQ531" s="36"/>
      <c r="AR531" s="36"/>
      <c r="AS531" s="36"/>
      <c r="AT531" s="36"/>
      <c r="AU531" s="38"/>
      <c r="AV531" s="38"/>
      <c r="AW531" s="38"/>
      <c r="AX531" s="38"/>
    </row>
    <row r="533" spans="1:50">
      <c r="B533" s="18" t="s">
        <v>239</v>
      </c>
    </row>
    <row r="534" spans="1:50" ht="34.5" customHeight="1">
      <c r="A534" s="35"/>
      <c r="B534" s="35"/>
      <c r="C534" s="48" t="s">
        <v>231</v>
      </c>
      <c r="D534" s="48"/>
      <c r="E534" s="48"/>
      <c r="F534" s="48"/>
      <c r="G534" s="48"/>
      <c r="H534" s="48"/>
      <c r="I534" s="48"/>
      <c r="J534" s="48"/>
      <c r="K534" s="48"/>
      <c r="L534" s="48"/>
      <c r="M534" s="48" t="s">
        <v>232</v>
      </c>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61" t="s">
        <v>233</v>
      </c>
      <c r="AL534" s="48"/>
      <c r="AM534" s="48"/>
      <c r="AN534" s="48"/>
      <c r="AO534" s="48"/>
      <c r="AP534" s="48"/>
      <c r="AQ534" s="48" t="s">
        <v>158</v>
      </c>
      <c r="AR534" s="48"/>
      <c r="AS534" s="48"/>
      <c r="AT534" s="48"/>
      <c r="AU534" s="62" t="s">
        <v>159</v>
      </c>
      <c r="AV534" s="63"/>
      <c r="AW534" s="63"/>
      <c r="AX534" s="57"/>
    </row>
    <row r="535" spans="1:50" ht="24" customHeight="1">
      <c r="A535" s="35">
        <v>1</v>
      </c>
      <c r="B535" s="35">
        <v>1</v>
      </c>
      <c r="C535" s="49" t="s">
        <v>172</v>
      </c>
      <c r="D535" s="49"/>
      <c r="E535" s="49"/>
      <c r="F535" s="49"/>
      <c r="G535" s="49"/>
      <c r="H535" s="49"/>
      <c r="I535" s="49"/>
      <c r="J535" s="49"/>
      <c r="K535" s="49"/>
      <c r="L535" s="49"/>
      <c r="M535" s="49" t="s">
        <v>129</v>
      </c>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50">
        <v>2592.9634070000002</v>
      </c>
      <c r="AL535" s="51"/>
      <c r="AM535" s="51"/>
      <c r="AN535" s="51"/>
      <c r="AO535" s="51"/>
      <c r="AP535" s="51"/>
      <c r="AQ535" s="36" t="s">
        <v>236</v>
      </c>
      <c r="AR535" s="36"/>
      <c r="AS535" s="36"/>
      <c r="AT535" s="36"/>
      <c r="AU535" s="39" t="s">
        <v>236</v>
      </c>
      <c r="AV535" s="40"/>
      <c r="AW535" s="40"/>
      <c r="AX535" s="41"/>
    </row>
    <row r="536" spans="1:50" ht="24" customHeight="1">
      <c r="A536" s="35">
        <v>2</v>
      </c>
      <c r="B536" s="35">
        <v>2</v>
      </c>
      <c r="C536" s="49" t="s">
        <v>173</v>
      </c>
      <c r="D536" s="49"/>
      <c r="E536" s="49"/>
      <c r="F536" s="49"/>
      <c r="G536" s="49"/>
      <c r="H536" s="49"/>
      <c r="I536" s="49"/>
      <c r="J536" s="49"/>
      <c r="K536" s="49"/>
      <c r="L536" s="49"/>
      <c r="M536" s="49" t="s">
        <v>174</v>
      </c>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50">
        <v>26.243804999999998</v>
      </c>
      <c r="AL536" s="51"/>
      <c r="AM536" s="51"/>
      <c r="AN536" s="51"/>
      <c r="AO536" s="51"/>
      <c r="AP536" s="51"/>
      <c r="AQ536" s="36" t="s">
        <v>236</v>
      </c>
      <c r="AR536" s="36"/>
      <c r="AS536" s="36"/>
      <c r="AT536" s="36"/>
      <c r="AU536" s="39" t="s">
        <v>236</v>
      </c>
      <c r="AV536" s="40"/>
      <c r="AW536" s="40"/>
      <c r="AX536" s="41"/>
    </row>
    <row r="537" spans="1:50" ht="24" hidden="1" customHeight="1">
      <c r="A537" s="35">
        <v>3</v>
      </c>
      <c r="B537" s="35">
        <v>3</v>
      </c>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7"/>
      <c r="AL537" s="37"/>
      <c r="AM537" s="37"/>
      <c r="AN537" s="37"/>
      <c r="AO537" s="37"/>
      <c r="AP537" s="37"/>
      <c r="AQ537" s="36"/>
      <c r="AR537" s="36"/>
      <c r="AS537" s="36"/>
      <c r="AT537" s="36"/>
      <c r="AU537" s="38"/>
      <c r="AV537" s="38"/>
      <c r="AW537" s="38"/>
      <c r="AX537" s="38"/>
    </row>
    <row r="538" spans="1:50" ht="24" hidden="1" customHeight="1">
      <c r="A538" s="35">
        <v>4</v>
      </c>
      <c r="B538" s="35">
        <v>4</v>
      </c>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7"/>
      <c r="AL538" s="37"/>
      <c r="AM538" s="37"/>
      <c r="AN538" s="37"/>
      <c r="AO538" s="37"/>
      <c r="AP538" s="37"/>
      <c r="AQ538" s="36"/>
      <c r="AR538" s="36"/>
      <c r="AS538" s="36"/>
      <c r="AT538" s="36"/>
      <c r="AU538" s="38"/>
      <c r="AV538" s="38"/>
      <c r="AW538" s="38"/>
      <c r="AX538" s="38"/>
    </row>
    <row r="539" spans="1:50" ht="24" hidden="1" customHeight="1">
      <c r="A539" s="35">
        <v>5</v>
      </c>
      <c r="B539" s="35">
        <v>5</v>
      </c>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7"/>
      <c r="AL539" s="37"/>
      <c r="AM539" s="37"/>
      <c r="AN539" s="37"/>
      <c r="AO539" s="37"/>
      <c r="AP539" s="37"/>
      <c r="AQ539" s="36"/>
      <c r="AR539" s="36"/>
      <c r="AS539" s="36"/>
      <c r="AT539" s="36"/>
      <c r="AU539" s="38"/>
      <c r="AV539" s="38"/>
      <c r="AW539" s="38"/>
      <c r="AX539" s="38"/>
    </row>
    <row r="540" spans="1:50" ht="24" hidden="1" customHeight="1">
      <c r="A540" s="35">
        <v>6</v>
      </c>
      <c r="B540" s="35">
        <v>6</v>
      </c>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7"/>
      <c r="AL540" s="37"/>
      <c r="AM540" s="37"/>
      <c r="AN540" s="37"/>
      <c r="AO540" s="37"/>
      <c r="AP540" s="37"/>
      <c r="AQ540" s="36"/>
      <c r="AR540" s="36"/>
      <c r="AS540" s="36"/>
      <c r="AT540" s="36"/>
      <c r="AU540" s="38"/>
      <c r="AV540" s="38"/>
      <c r="AW540" s="38"/>
      <c r="AX540" s="38"/>
    </row>
    <row r="541" spans="1:50" ht="24" hidden="1" customHeight="1">
      <c r="A541" s="35">
        <v>7</v>
      </c>
      <c r="B541" s="35">
        <v>7</v>
      </c>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7"/>
      <c r="AL541" s="37"/>
      <c r="AM541" s="37"/>
      <c r="AN541" s="37"/>
      <c r="AO541" s="37"/>
      <c r="AP541" s="37"/>
      <c r="AQ541" s="36"/>
      <c r="AR541" s="36"/>
      <c r="AS541" s="36"/>
      <c r="AT541" s="36"/>
      <c r="AU541" s="38"/>
      <c r="AV541" s="38"/>
      <c r="AW541" s="38"/>
      <c r="AX541" s="38"/>
    </row>
    <row r="542" spans="1:50" ht="24" hidden="1" customHeight="1">
      <c r="A542" s="35">
        <v>8</v>
      </c>
      <c r="B542" s="35">
        <v>8</v>
      </c>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7"/>
      <c r="AL542" s="37"/>
      <c r="AM542" s="37"/>
      <c r="AN542" s="37"/>
      <c r="AO542" s="37"/>
      <c r="AP542" s="37"/>
      <c r="AQ542" s="36"/>
      <c r="AR542" s="36"/>
      <c r="AS542" s="36"/>
      <c r="AT542" s="36"/>
      <c r="AU542" s="38"/>
      <c r="AV542" s="38"/>
      <c r="AW542" s="38"/>
      <c r="AX542" s="38"/>
    </row>
    <row r="543" spans="1:50" ht="24" hidden="1" customHeight="1">
      <c r="A543" s="35">
        <v>9</v>
      </c>
      <c r="B543" s="35">
        <v>9</v>
      </c>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7"/>
      <c r="AL543" s="37"/>
      <c r="AM543" s="37"/>
      <c r="AN543" s="37"/>
      <c r="AO543" s="37"/>
      <c r="AP543" s="37"/>
      <c r="AQ543" s="36"/>
      <c r="AR543" s="36"/>
      <c r="AS543" s="36"/>
      <c r="AT543" s="36"/>
      <c r="AU543" s="38"/>
      <c r="AV543" s="38"/>
      <c r="AW543" s="38"/>
      <c r="AX543" s="38"/>
    </row>
    <row r="544" spans="1:50" ht="24" hidden="1" customHeight="1">
      <c r="A544" s="35">
        <v>10</v>
      </c>
      <c r="B544" s="35">
        <v>10</v>
      </c>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7"/>
      <c r="AL544" s="37"/>
      <c r="AM544" s="37"/>
      <c r="AN544" s="37"/>
      <c r="AO544" s="37"/>
      <c r="AP544" s="37"/>
      <c r="AQ544" s="36"/>
      <c r="AR544" s="36"/>
      <c r="AS544" s="36"/>
      <c r="AT544" s="36"/>
      <c r="AU544" s="38"/>
      <c r="AV544" s="38"/>
      <c r="AW544" s="38"/>
      <c r="AX544" s="38"/>
    </row>
    <row r="545" spans="1:50" ht="24" hidden="1" customHeight="1">
      <c r="A545" s="35">
        <v>11</v>
      </c>
      <c r="B545" s="35">
        <v>11</v>
      </c>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7"/>
      <c r="AL545" s="37"/>
      <c r="AM545" s="37"/>
      <c r="AN545" s="37"/>
      <c r="AO545" s="37"/>
      <c r="AP545" s="37"/>
      <c r="AQ545" s="36"/>
      <c r="AR545" s="36"/>
      <c r="AS545" s="36"/>
      <c r="AT545" s="36"/>
      <c r="AU545" s="38"/>
      <c r="AV545" s="38"/>
      <c r="AW545" s="38"/>
      <c r="AX545" s="38"/>
    </row>
    <row r="546" spans="1:50" ht="24" hidden="1" customHeight="1">
      <c r="A546" s="35">
        <v>12</v>
      </c>
      <c r="B546" s="35">
        <v>12</v>
      </c>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7"/>
      <c r="AL546" s="37"/>
      <c r="AM546" s="37"/>
      <c r="AN546" s="37"/>
      <c r="AO546" s="37"/>
      <c r="AP546" s="37"/>
      <c r="AQ546" s="36"/>
      <c r="AR546" s="36"/>
      <c r="AS546" s="36"/>
      <c r="AT546" s="36"/>
      <c r="AU546" s="38"/>
      <c r="AV546" s="38"/>
      <c r="AW546" s="38"/>
      <c r="AX546" s="38"/>
    </row>
    <row r="547" spans="1:50" ht="24" hidden="1" customHeight="1">
      <c r="A547" s="35">
        <v>13</v>
      </c>
      <c r="B547" s="35">
        <v>13</v>
      </c>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7"/>
      <c r="AL547" s="37"/>
      <c r="AM547" s="37"/>
      <c r="AN547" s="37"/>
      <c r="AO547" s="37"/>
      <c r="AP547" s="37"/>
      <c r="AQ547" s="36"/>
      <c r="AR547" s="36"/>
      <c r="AS547" s="36"/>
      <c r="AT547" s="36"/>
      <c r="AU547" s="38"/>
      <c r="AV547" s="38"/>
      <c r="AW547" s="38"/>
      <c r="AX547" s="38"/>
    </row>
    <row r="548" spans="1:50" ht="24" hidden="1" customHeight="1">
      <c r="A548" s="35">
        <v>14</v>
      </c>
      <c r="B548" s="35">
        <v>14</v>
      </c>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7"/>
      <c r="AL548" s="37"/>
      <c r="AM548" s="37"/>
      <c r="AN548" s="37"/>
      <c r="AO548" s="37"/>
      <c r="AP548" s="37"/>
      <c r="AQ548" s="36"/>
      <c r="AR548" s="36"/>
      <c r="AS548" s="36"/>
      <c r="AT548" s="36"/>
      <c r="AU548" s="38"/>
      <c r="AV548" s="38"/>
      <c r="AW548" s="38"/>
      <c r="AX548" s="38"/>
    </row>
    <row r="549" spans="1:50" ht="24" hidden="1" customHeight="1">
      <c r="A549" s="35">
        <v>15</v>
      </c>
      <c r="B549" s="35">
        <v>15</v>
      </c>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c r="AK549" s="37"/>
      <c r="AL549" s="37"/>
      <c r="AM549" s="37"/>
      <c r="AN549" s="37"/>
      <c r="AO549" s="37"/>
      <c r="AP549" s="37"/>
      <c r="AQ549" s="36"/>
      <c r="AR549" s="36"/>
      <c r="AS549" s="36"/>
      <c r="AT549" s="36"/>
      <c r="AU549" s="38"/>
      <c r="AV549" s="38"/>
      <c r="AW549" s="38"/>
      <c r="AX549" s="38"/>
    </row>
    <row r="550" spans="1:50" ht="24" hidden="1" customHeight="1">
      <c r="A550" s="35">
        <v>16</v>
      </c>
      <c r="B550" s="35">
        <v>16</v>
      </c>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7"/>
      <c r="AL550" s="37"/>
      <c r="AM550" s="37"/>
      <c r="AN550" s="37"/>
      <c r="AO550" s="37"/>
      <c r="AP550" s="37"/>
      <c r="AQ550" s="36"/>
      <c r="AR550" s="36"/>
      <c r="AS550" s="36"/>
      <c r="AT550" s="36"/>
      <c r="AU550" s="38"/>
      <c r="AV550" s="38"/>
      <c r="AW550" s="38"/>
      <c r="AX550" s="38"/>
    </row>
    <row r="551" spans="1:50" ht="24" hidden="1" customHeight="1">
      <c r="A551" s="35">
        <v>17</v>
      </c>
      <c r="B551" s="35">
        <v>17</v>
      </c>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7"/>
      <c r="AL551" s="37"/>
      <c r="AM551" s="37"/>
      <c r="AN551" s="37"/>
      <c r="AO551" s="37"/>
      <c r="AP551" s="37"/>
      <c r="AQ551" s="36"/>
      <c r="AR551" s="36"/>
      <c r="AS551" s="36"/>
      <c r="AT551" s="36"/>
      <c r="AU551" s="38"/>
      <c r="AV551" s="38"/>
      <c r="AW551" s="38"/>
      <c r="AX551" s="38"/>
    </row>
    <row r="552" spans="1:50" ht="24" hidden="1" customHeight="1">
      <c r="A552" s="35">
        <v>18</v>
      </c>
      <c r="B552" s="35">
        <v>18</v>
      </c>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7"/>
      <c r="AL552" s="37"/>
      <c r="AM552" s="37"/>
      <c r="AN552" s="37"/>
      <c r="AO552" s="37"/>
      <c r="AP552" s="37"/>
      <c r="AQ552" s="36"/>
      <c r="AR552" s="36"/>
      <c r="AS552" s="36"/>
      <c r="AT552" s="36"/>
      <c r="AU552" s="38"/>
      <c r="AV552" s="38"/>
      <c r="AW552" s="38"/>
      <c r="AX552" s="38"/>
    </row>
    <row r="553" spans="1:50" ht="24" hidden="1" customHeight="1">
      <c r="A553" s="35">
        <v>19</v>
      </c>
      <c r="B553" s="35">
        <v>19</v>
      </c>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7"/>
      <c r="AL553" s="37"/>
      <c r="AM553" s="37"/>
      <c r="AN553" s="37"/>
      <c r="AO553" s="37"/>
      <c r="AP553" s="37"/>
      <c r="AQ553" s="36"/>
      <c r="AR553" s="36"/>
      <c r="AS553" s="36"/>
      <c r="AT553" s="36"/>
      <c r="AU553" s="38"/>
      <c r="AV553" s="38"/>
      <c r="AW553" s="38"/>
      <c r="AX553" s="38"/>
    </row>
    <row r="554" spans="1:50" ht="24" hidden="1" customHeight="1">
      <c r="A554" s="35">
        <v>20</v>
      </c>
      <c r="B554" s="35">
        <v>20</v>
      </c>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7"/>
      <c r="AL554" s="37"/>
      <c r="AM554" s="37"/>
      <c r="AN554" s="37"/>
      <c r="AO554" s="37"/>
      <c r="AP554" s="37"/>
      <c r="AQ554" s="36"/>
      <c r="AR554" s="36"/>
      <c r="AS554" s="36"/>
      <c r="AT554" s="36"/>
      <c r="AU554" s="38"/>
      <c r="AV554" s="38"/>
      <c r="AW554" s="38"/>
      <c r="AX554" s="38"/>
    </row>
    <row r="555" spans="1:50" ht="24" hidden="1" customHeight="1">
      <c r="A555" s="35">
        <v>21</v>
      </c>
      <c r="B555" s="35">
        <v>21</v>
      </c>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7"/>
      <c r="AL555" s="37"/>
      <c r="AM555" s="37"/>
      <c r="AN555" s="37"/>
      <c r="AO555" s="37"/>
      <c r="AP555" s="37"/>
      <c r="AQ555" s="36"/>
      <c r="AR555" s="36"/>
      <c r="AS555" s="36"/>
      <c r="AT555" s="36"/>
      <c r="AU555" s="38"/>
      <c r="AV555" s="38"/>
      <c r="AW555" s="38"/>
      <c r="AX555" s="38"/>
    </row>
    <row r="556" spans="1:50" ht="24" hidden="1" customHeight="1">
      <c r="A556" s="35">
        <v>22</v>
      </c>
      <c r="B556" s="35">
        <v>22</v>
      </c>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7"/>
      <c r="AL556" s="37"/>
      <c r="AM556" s="37"/>
      <c r="AN556" s="37"/>
      <c r="AO556" s="37"/>
      <c r="AP556" s="37"/>
      <c r="AQ556" s="36"/>
      <c r="AR556" s="36"/>
      <c r="AS556" s="36"/>
      <c r="AT556" s="36"/>
      <c r="AU556" s="38"/>
      <c r="AV556" s="38"/>
      <c r="AW556" s="38"/>
      <c r="AX556" s="38"/>
    </row>
    <row r="557" spans="1:50" ht="24" hidden="1" customHeight="1">
      <c r="A557" s="35">
        <v>23</v>
      </c>
      <c r="B557" s="35">
        <v>23</v>
      </c>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7"/>
      <c r="AL557" s="37"/>
      <c r="AM557" s="37"/>
      <c r="AN557" s="37"/>
      <c r="AO557" s="37"/>
      <c r="AP557" s="37"/>
      <c r="AQ557" s="36"/>
      <c r="AR557" s="36"/>
      <c r="AS557" s="36"/>
      <c r="AT557" s="36"/>
      <c r="AU557" s="38"/>
      <c r="AV557" s="38"/>
      <c r="AW557" s="38"/>
      <c r="AX557" s="38"/>
    </row>
    <row r="558" spans="1:50" ht="24" hidden="1" customHeight="1">
      <c r="A558" s="35">
        <v>24</v>
      </c>
      <c r="B558" s="35">
        <v>24</v>
      </c>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7"/>
      <c r="AL558" s="37"/>
      <c r="AM558" s="37"/>
      <c r="AN558" s="37"/>
      <c r="AO558" s="37"/>
      <c r="AP558" s="37"/>
      <c r="AQ558" s="36"/>
      <c r="AR558" s="36"/>
      <c r="AS558" s="36"/>
      <c r="AT558" s="36"/>
      <c r="AU558" s="38"/>
      <c r="AV558" s="38"/>
      <c r="AW558" s="38"/>
      <c r="AX558" s="38"/>
    </row>
    <row r="559" spans="1:50" ht="24" hidden="1" customHeight="1">
      <c r="A559" s="35">
        <v>25</v>
      </c>
      <c r="B559" s="35">
        <v>25</v>
      </c>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7"/>
      <c r="AL559" s="37"/>
      <c r="AM559" s="37"/>
      <c r="AN559" s="37"/>
      <c r="AO559" s="37"/>
      <c r="AP559" s="37"/>
      <c r="AQ559" s="36"/>
      <c r="AR559" s="36"/>
      <c r="AS559" s="36"/>
      <c r="AT559" s="36"/>
      <c r="AU559" s="38"/>
      <c r="AV559" s="38"/>
      <c r="AW559" s="38"/>
      <c r="AX559" s="38"/>
    </row>
    <row r="560" spans="1:50" ht="24" hidden="1" customHeight="1">
      <c r="A560" s="35">
        <v>26</v>
      </c>
      <c r="B560" s="35">
        <v>26</v>
      </c>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7"/>
      <c r="AL560" s="37"/>
      <c r="AM560" s="37"/>
      <c r="AN560" s="37"/>
      <c r="AO560" s="37"/>
      <c r="AP560" s="37"/>
      <c r="AQ560" s="36"/>
      <c r="AR560" s="36"/>
      <c r="AS560" s="36"/>
      <c r="AT560" s="36"/>
      <c r="AU560" s="38"/>
      <c r="AV560" s="38"/>
      <c r="AW560" s="38"/>
      <c r="AX560" s="38"/>
    </row>
    <row r="561" spans="1:50" ht="24" hidden="1" customHeight="1">
      <c r="A561" s="35">
        <v>27</v>
      </c>
      <c r="B561" s="35">
        <v>27</v>
      </c>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7"/>
      <c r="AL561" s="37"/>
      <c r="AM561" s="37"/>
      <c r="AN561" s="37"/>
      <c r="AO561" s="37"/>
      <c r="AP561" s="37"/>
      <c r="AQ561" s="36"/>
      <c r="AR561" s="36"/>
      <c r="AS561" s="36"/>
      <c r="AT561" s="36"/>
      <c r="AU561" s="38"/>
      <c r="AV561" s="38"/>
      <c r="AW561" s="38"/>
      <c r="AX561" s="38"/>
    </row>
    <row r="562" spans="1:50" ht="24" hidden="1" customHeight="1">
      <c r="A562" s="35">
        <v>28</v>
      </c>
      <c r="B562" s="35">
        <v>28</v>
      </c>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7"/>
      <c r="AL562" s="37"/>
      <c r="AM562" s="37"/>
      <c r="AN562" s="37"/>
      <c r="AO562" s="37"/>
      <c r="AP562" s="37"/>
      <c r="AQ562" s="36"/>
      <c r="AR562" s="36"/>
      <c r="AS562" s="36"/>
      <c r="AT562" s="36"/>
      <c r="AU562" s="38"/>
      <c r="AV562" s="38"/>
      <c r="AW562" s="38"/>
      <c r="AX562" s="38"/>
    </row>
    <row r="563" spans="1:50" ht="24" hidden="1" customHeight="1">
      <c r="A563" s="35">
        <v>29</v>
      </c>
      <c r="B563" s="35">
        <v>29</v>
      </c>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7"/>
      <c r="AL563" s="37"/>
      <c r="AM563" s="37"/>
      <c r="AN563" s="37"/>
      <c r="AO563" s="37"/>
      <c r="AP563" s="37"/>
      <c r="AQ563" s="36"/>
      <c r="AR563" s="36"/>
      <c r="AS563" s="36"/>
      <c r="AT563" s="36"/>
      <c r="AU563" s="38"/>
      <c r="AV563" s="38"/>
      <c r="AW563" s="38"/>
      <c r="AX563" s="38"/>
    </row>
    <row r="564" spans="1:50" ht="24" hidden="1" customHeight="1">
      <c r="A564" s="35">
        <v>30</v>
      </c>
      <c r="B564" s="35">
        <v>30</v>
      </c>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7"/>
      <c r="AL564" s="37"/>
      <c r="AM564" s="37"/>
      <c r="AN564" s="37"/>
      <c r="AO564" s="37"/>
      <c r="AP564" s="37"/>
      <c r="AQ564" s="36"/>
      <c r="AR564" s="36"/>
      <c r="AS564" s="36"/>
      <c r="AT564" s="36"/>
      <c r="AU564" s="38"/>
      <c r="AV564" s="38"/>
      <c r="AW564" s="38"/>
      <c r="AX564" s="38"/>
    </row>
    <row r="566" spans="1:50">
      <c r="B566" s="18" t="s">
        <v>240</v>
      </c>
    </row>
    <row r="567" spans="1:50" ht="34.5" customHeight="1">
      <c r="A567" s="35"/>
      <c r="B567" s="35"/>
      <c r="C567" s="48" t="s">
        <v>231</v>
      </c>
      <c r="D567" s="48"/>
      <c r="E567" s="48"/>
      <c r="F567" s="48"/>
      <c r="G567" s="48"/>
      <c r="H567" s="48"/>
      <c r="I567" s="48"/>
      <c r="J567" s="48"/>
      <c r="K567" s="48"/>
      <c r="L567" s="48"/>
      <c r="M567" s="48" t="s">
        <v>232</v>
      </c>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61" t="s">
        <v>233</v>
      </c>
      <c r="AL567" s="48"/>
      <c r="AM567" s="48"/>
      <c r="AN567" s="48"/>
      <c r="AO567" s="48"/>
      <c r="AP567" s="48"/>
      <c r="AQ567" s="48" t="s">
        <v>158</v>
      </c>
      <c r="AR567" s="48"/>
      <c r="AS567" s="48"/>
      <c r="AT567" s="48"/>
      <c r="AU567" s="62" t="s">
        <v>159</v>
      </c>
      <c r="AV567" s="63"/>
      <c r="AW567" s="63"/>
      <c r="AX567" s="57"/>
    </row>
    <row r="568" spans="1:50" ht="24" customHeight="1">
      <c r="A568" s="35">
        <v>1</v>
      </c>
      <c r="B568" s="35">
        <v>1</v>
      </c>
      <c r="C568" s="105" t="s">
        <v>175</v>
      </c>
      <c r="D568" s="105"/>
      <c r="E568" s="105"/>
      <c r="F568" s="105"/>
      <c r="G568" s="105"/>
      <c r="H568" s="105"/>
      <c r="I568" s="105"/>
      <c r="J568" s="105"/>
      <c r="K568" s="105"/>
      <c r="L568" s="105"/>
      <c r="M568" s="49" t="s">
        <v>241</v>
      </c>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50">
        <v>14.7</v>
      </c>
      <c r="AL568" s="51"/>
      <c r="AM568" s="51"/>
      <c r="AN568" s="51"/>
      <c r="AO568" s="51"/>
      <c r="AP568" s="51"/>
      <c r="AQ568" s="49">
        <v>1</v>
      </c>
      <c r="AR568" s="49"/>
      <c r="AS568" s="49"/>
      <c r="AT568" s="49"/>
      <c r="AU568" s="52">
        <v>0.999</v>
      </c>
      <c r="AV568" s="53"/>
      <c r="AW568" s="53"/>
      <c r="AX568" s="54"/>
    </row>
    <row r="569" spans="1:50" ht="24" customHeight="1">
      <c r="A569" s="35">
        <v>2</v>
      </c>
      <c r="B569" s="35">
        <v>2</v>
      </c>
      <c r="C569" s="49" t="s">
        <v>176</v>
      </c>
      <c r="D569" s="49"/>
      <c r="E569" s="49"/>
      <c r="F569" s="49"/>
      <c r="G569" s="49"/>
      <c r="H569" s="49"/>
      <c r="I569" s="49"/>
      <c r="J569" s="49"/>
      <c r="K569" s="49"/>
      <c r="L569" s="49"/>
      <c r="M569" s="49" t="s">
        <v>177</v>
      </c>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50">
        <v>14.1645</v>
      </c>
      <c r="AL569" s="51"/>
      <c r="AM569" s="51"/>
      <c r="AN569" s="51"/>
      <c r="AO569" s="51"/>
      <c r="AP569" s="51"/>
      <c r="AQ569" s="49">
        <v>2</v>
      </c>
      <c r="AR569" s="49"/>
      <c r="AS569" s="49"/>
      <c r="AT569" s="49"/>
      <c r="AU569" s="52">
        <v>0.86846830076906767</v>
      </c>
      <c r="AV569" s="53"/>
      <c r="AW569" s="53"/>
      <c r="AX569" s="54"/>
    </row>
    <row r="570" spans="1:50" ht="24" customHeight="1">
      <c r="A570" s="35">
        <v>3</v>
      </c>
      <c r="B570" s="35">
        <v>3</v>
      </c>
      <c r="C570" s="49" t="s">
        <v>178</v>
      </c>
      <c r="D570" s="49"/>
      <c r="E570" s="49"/>
      <c r="F570" s="49"/>
      <c r="G570" s="49"/>
      <c r="H570" s="49"/>
      <c r="I570" s="49"/>
      <c r="J570" s="49"/>
      <c r="K570" s="49"/>
      <c r="L570" s="49"/>
      <c r="M570" s="49" t="s">
        <v>179</v>
      </c>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50">
        <v>7.3815</v>
      </c>
      <c r="AL570" s="51"/>
      <c r="AM570" s="51"/>
      <c r="AN570" s="51"/>
      <c r="AO570" s="51"/>
      <c r="AP570" s="51"/>
      <c r="AQ570" s="49">
        <v>1</v>
      </c>
      <c r="AR570" s="49"/>
      <c r="AS570" s="49"/>
      <c r="AT570" s="49"/>
      <c r="AU570" s="52">
        <v>0.72965143050625669</v>
      </c>
      <c r="AV570" s="53"/>
      <c r="AW570" s="53"/>
      <c r="AX570" s="54"/>
    </row>
    <row r="571" spans="1:50" ht="24" customHeight="1">
      <c r="A571" s="35">
        <v>4</v>
      </c>
      <c r="B571" s="35">
        <v>4</v>
      </c>
      <c r="C571" s="49" t="s">
        <v>180</v>
      </c>
      <c r="D571" s="49"/>
      <c r="E571" s="49"/>
      <c r="F571" s="49"/>
      <c r="G571" s="49"/>
      <c r="H571" s="49"/>
      <c r="I571" s="49"/>
      <c r="J571" s="49"/>
      <c r="K571" s="49"/>
      <c r="L571" s="49"/>
      <c r="M571" s="49" t="s">
        <v>242</v>
      </c>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50">
        <v>6.76</v>
      </c>
      <c r="AL571" s="51"/>
      <c r="AM571" s="51"/>
      <c r="AN571" s="51"/>
      <c r="AO571" s="51"/>
      <c r="AP571" s="51"/>
      <c r="AQ571" s="49">
        <v>1</v>
      </c>
      <c r="AR571" s="49"/>
      <c r="AS571" s="49"/>
      <c r="AT571" s="49"/>
      <c r="AU571" s="52">
        <v>0.99291300161746621</v>
      </c>
      <c r="AV571" s="53"/>
      <c r="AW571" s="53"/>
      <c r="AX571" s="54"/>
    </row>
    <row r="572" spans="1:50" ht="24" customHeight="1">
      <c r="A572" s="35">
        <v>5</v>
      </c>
      <c r="B572" s="35">
        <v>5</v>
      </c>
      <c r="C572" s="49" t="s">
        <v>181</v>
      </c>
      <c r="D572" s="49"/>
      <c r="E572" s="49"/>
      <c r="F572" s="49"/>
      <c r="G572" s="49"/>
      <c r="H572" s="49"/>
      <c r="I572" s="49"/>
      <c r="J572" s="49"/>
      <c r="K572" s="49"/>
      <c r="L572" s="49"/>
      <c r="M572" s="49" t="s">
        <v>243</v>
      </c>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50">
        <v>5.8274999999999997</v>
      </c>
      <c r="AL572" s="51"/>
      <c r="AM572" s="51"/>
      <c r="AN572" s="51"/>
      <c r="AO572" s="51"/>
      <c r="AP572" s="51"/>
      <c r="AQ572" s="49">
        <v>1</v>
      </c>
      <c r="AR572" s="49"/>
      <c r="AS572" s="49"/>
      <c r="AT572" s="49"/>
      <c r="AU572" s="52">
        <v>0.99399999999999999</v>
      </c>
      <c r="AV572" s="53"/>
      <c r="AW572" s="53"/>
      <c r="AX572" s="54"/>
    </row>
    <row r="573" spans="1:50" ht="24" customHeight="1">
      <c r="A573" s="35">
        <v>6</v>
      </c>
      <c r="B573" s="35">
        <v>6</v>
      </c>
      <c r="C573" s="105" t="s">
        <v>182</v>
      </c>
      <c r="D573" s="105"/>
      <c r="E573" s="105"/>
      <c r="F573" s="105"/>
      <c r="G573" s="105"/>
      <c r="H573" s="105"/>
      <c r="I573" s="105"/>
      <c r="J573" s="105"/>
      <c r="K573" s="105"/>
      <c r="L573" s="105"/>
      <c r="M573" s="49" t="s">
        <v>183</v>
      </c>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50">
        <v>4.2</v>
      </c>
      <c r="AL573" s="51"/>
      <c r="AM573" s="51"/>
      <c r="AN573" s="51"/>
      <c r="AO573" s="51"/>
      <c r="AP573" s="51"/>
      <c r="AQ573" s="49">
        <v>1</v>
      </c>
      <c r="AR573" s="49"/>
      <c r="AS573" s="49"/>
      <c r="AT573" s="49"/>
      <c r="AU573" s="52">
        <v>0.98933799861162897</v>
      </c>
      <c r="AV573" s="53"/>
      <c r="AW573" s="53"/>
      <c r="AX573" s="54"/>
    </row>
    <row r="574" spans="1:50" ht="24" customHeight="1">
      <c r="A574" s="35">
        <v>7</v>
      </c>
      <c r="B574" s="35">
        <v>7</v>
      </c>
      <c r="C574" s="105" t="s">
        <v>182</v>
      </c>
      <c r="D574" s="105"/>
      <c r="E574" s="105"/>
      <c r="F574" s="105"/>
      <c r="G574" s="105"/>
      <c r="H574" s="105"/>
      <c r="I574" s="105"/>
      <c r="J574" s="105"/>
      <c r="K574" s="105"/>
      <c r="L574" s="105"/>
      <c r="M574" s="49" t="s">
        <v>184</v>
      </c>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50">
        <v>3.2970000000000002</v>
      </c>
      <c r="AL574" s="51"/>
      <c r="AM574" s="51"/>
      <c r="AN574" s="51"/>
      <c r="AO574" s="51"/>
      <c r="AP574" s="51"/>
      <c r="AQ574" s="49">
        <v>2</v>
      </c>
      <c r="AR574" s="49"/>
      <c r="AS574" s="49"/>
      <c r="AT574" s="49"/>
      <c r="AU574" s="52">
        <v>0.43929150022244379</v>
      </c>
      <c r="AV574" s="53"/>
      <c r="AW574" s="53"/>
      <c r="AX574" s="54"/>
    </row>
    <row r="575" spans="1:50" ht="24" customHeight="1">
      <c r="A575" s="35">
        <v>8</v>
      </c>
      <c r="B575" s="35">
        <v>8</v>
      </c>
      <c r="C575" s="105" t="s">
        <v>175</v>
      </c>
      <c r="D575" s="105"/>
      <c r="E575" s="105"/>
      <c r="F575" s="105"/>
      <c r="G575" s="105"/>
      <c r="H575" s="105"/>
      <c r="I575" s="105"/>
      <c r="J575" s="105"/>
      <c r="K575" s="105"/>
      <c r="L575" s="105"/>
      <c r="M575" s="49" t="s">
        <v>244</v>
      </c>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50">
        <v>1.764</v>
      </c>
      <c r="AL575" s="51"/>
      <c r="AM575" s="51"/>
      <c r="AN575" s="51"/>
      <c r="AO575" s="51"/>
      <c r="AP575" s="51"/>
      <c r="AQ575" s="49">
        <v>1</v>
      </c>
      <c r="AR575" s="49"/>
      <c r="AS575" s="49"/>
      <c r="AT575" s="49"/>
      <c r="AU575" s="52">
        <v>0.86799999999999999</v>
      </c>
      <c r="AV575" s="53"/>
      <c r="AW575" s="53"/>
      <c r="AX575" s="54"/>
    </row>
    <row r="576" spans="1:50" ht="24" customHeight="1">
      <c r="A576" s="35">
        <v>9</v>
      </c>
      <c r="B576" s="35">
        <v>9</v>
      </c>
      <c r="C576" s="49" t="s">
        <v>185</v>
      </c>
      <c r="D576" s="49"/>
      <c r="E576" s="49"/>
      <c r="F576" s="49"/>
      <c r="G576" s="49"/>
      <c r="H576" s="49"/>
      <c r="I576" s="49"/>
      <c r="J576" s="49"/>
      <c r="K576" s="49"/>
      <c r="L576" s="49"/>
      <c r="M576" s="49" t="s">
        <v>245</v>
      </c>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50">
        <v>1.3125</v>
      </c>
      <c r="AL576" s="51"/>
      <c r="AM576" s="51"/>
      <c r="AN576" s="51"/>
      <c r="AO576" s="51"/>
      <c r="AP576" s="51"/>
      <c r="AQ576" s="49">
        <v>2</v>
      </c>
      <c r="AR576" s="49"/>
      <c r="AS576" s="49"/>
      <c r="AT576" s="49"/>
      <c r="AU576" s="52">
        <v>0.85132134802600468</v>
      </c>
      <c r="AV576" s="53"/>
      <c r="AW576" s="53"/>
      <c r="AX576" s="54"/>
    </row>
    <row r="577" spans="1:50" ht="24" hidden="1" customHeight="1">
      <c r="A577" s="35">
        <v>10</v>
      </c>
      <c r="B577" s="35">
        <v>10</v>
      </c>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c r="AK577" s="37"/>
      <c r="AL577" s="37"/>
      <c r="AM577" s="37"/>
      <c r="AN577" s="37"/>
      <c r="AO577" s="37"/>
      <c r="AP577" s="37"/>
      <c r="AQ577" s="36"/>
      <c r="AR577" s="36"/>
      <c r="AS577" s="36"/>
      <c r="AT577" s="36"/>
      <c r="AU577" s="38"/>
      <c r="AV577" s="38"/>
      <c r="AW577" s="38"/>
      <c r="AX577" s="38"/>
    </row>
    <row r="578" spans="1:50" ht="24" hidden="1" customHeight="1">
      <c r="A578" s="35">
        <v>11</v>
      </c>
      <c r="B578" s="35">
        <v>11</v>
      </c>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6"/>
      <c r="AK578" s="37"/>
      <c r="AL578" s="37"/>
      <c r="AM578" s="37"/>
      <c r="AN578" s="37"/>
      <c r="AO578" s="37"/>
      <c r="AP578" s="37"/>
      <c r="AQ578" s="36"/>
      <c r="AR578" s="36"/>
      <c r="AS578" s="36"/>
      <c r="AT578" s="36"/>
      <c r="AU578" s="38"/>
      <c r="AV578" s="38"/>
      <c r="AW578" s="38"/>
      <c r="AX578" s="38"/>
    </row>
    <row r="579" spans="1:50" ht="24" hidden="1" customHeight="1">
      <c r="A579" s="35">
        <v>12</v>
      </c>
      <c r="B579" s="35">
        <v>12</v>
      </c>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7"/>
      <c r="AL579" s="37"/>
      <c r="AM579" s="37"/>
      <c r="AN579" s="37"/>
      <c r="AO579" s="37"/>
      <c r="AP579" s="37"/>
      <c r="AQ579" s="36"/>
      <c r="AR579" s="36"/>
      <c r="AS579" s="36"/>
      <c r="AT579" s="36"/>
      <c r="AU579" s="38"/>
      <c r="AV579" s="38"/>
      <c r="AW579" s="38"/>
      <c r="AX579" s="38"/>
    </row>
    <row r="580" spans="1:50" ht="24" hidden="1" customHeight="1">
      <c r="A580" s="35">
        <v>13</v>
      </c>
      <c r="B580" s="35">
        <v>13</v>
      </c>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c r="AK580" s="37"/>
      <c r="AL580" s="37"/>
      <c r="AM580" s="37"/>
      <c r="AN580" s="37"/>
      <c r="AO580" s="37"/>
      <c r="AP580" s="37"/>
      <c r="AQ580" s="36"/>
      <c r="AR580" s="36"/>
      <c r="AS580" s="36"/>
      <c r="AT580" s="36"/>
      <c r="AU580" s="38"/>
      <c r="AV580" s="38"/>
      <c r="AW580" s="38"/>
      <c r="AX580" s="38"/>
    </row>
    <row r="581" spans="1:50" ht="24" hidden="1" customHeight="1">
      <c r="A581" s="35">
        <v>14</v>
      </c>
      <c r="B581" s="35">
        <v>14</v>
      </c>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7"/>
      <c r="AL581" s="37"/>
      <c r="AM581" s="37"/>
      <c r="AN581" s="37"/>
      <c r="AO581" s="37"/>
      <c r="AP581" s="37"/>
      <c r="AQ581" s="36"/>
      <c r="AR581" s="36"/>
      <c r="AS581" s="36"/>
      <c r="AT581" s="36"/>
      <c r="AU581" s="38"/>
      <c r="AV581" s="38"/>
      <c r="AW581" s="38"/>
      <c r="AX581" s="38"/>
    </row>
    <row r="582" spans="1:50" ht="24" hidden="1" customHeight="1">
      <c r="A582" s="35">
        <v>15</v>
      </c>
      <c r="B582" s="35">
        <v>15</v>
      </c>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6"/>
      <c r="AK582" s="37"/>
      <c r="AL582" s="37"/>
      <c r="AM582" s="37"/>
      <c r="AN582" s="37"/>
      <c r="AO582" s="37"/>
      <c r="AP582" s="37"/>
      <c r="AQ582" s="36"/>
      <c r="AR582" s="36"/>
      <c r="AS582" s="36"/>
      <c r="AT582" s="36"/>
      <c r="AU582" s="38"/>
      <c r="AV582" s="38"/>
      <c r="AW582" s="38"/>
      <c r="AX582" s="38"/>
    </row>
    <row r="583" spans="1:50" ht="24" hidden="1" customHeight="1">
      <c r="A583" s="35">
        <v>16</v>
      </c>
      <c r="B583" s="35">
        <v>16</v>
      </c>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c r="AK583" s="37"/>
      <c r="AL583" s="37"/>
      <c r="AM583" s="37"/>
      <c r="AN583" s="37"/>
      <c r="AO583" s="37"/>
      <c r="AP583" s="37"/>
      <c r="AQ583" s="36"/>
      <c r="AR583" s="36"/>
      <c r="AS583" s="36"/>
      <c r="AT583" s="36"/>
      <c r="AU583" s="38"/>
      <c r="AV583" s="38"/>
      <c r="AW583" s="38"/>
      <c r="AX583" s="38"/>
    </row>
    <row r="584" spans="1:50" ht="24" hidden="1" customHeight="1">
      <c r="A584" s="35">
        <v>17</v>
      </c>
      <c r="B584" s="35">
        <v>17</v>
      </c>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7"/>
      <c r="AL584" s="37"/>
      <c r="AM584" s="37"/>
      <c r="AN584" s="37"/>
      <c r="AO584" s="37"/>
      <c r="AP584" s="37"/>
      <c r="AQ584" s="36"/>
      <c r="AR584" s="36"/>
      <c r="AS584" s="36"/>
      <c r="AT584" s="36"/>
      <c r="AU584" s="38"/>
      <c r="AV584" s="38"/>
      <c r="AW584" s="38"/>
      <c r="AX584" s="38"/>
    </row>
    <row r="585" spans="1:50" ht="24" hidden="1" customHeight="1">
      <c r="A585" s="35">
        <v>18</v>
      </c>
      <c r="B585" s="35">
        <v>18</v>
      </c>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7"/>
      <c r="AL585" s="37"/>
      <c r="AM585" s="37"/>
      <c r="AN585" s="37"/>
      <c r="AO585" s="37"/>
      <c r="AP585" s="37"/>
      <c r="AQ585" s="36"/>
      <c r="AR585" s="36"/>
      <c r="AS585" s="36"/>
      <c r="AT585" s="36"/>
      <c r="AU585" s="38"/>
      <c r="AV585" s="38"/>
      <c r="AW585" s="38"/>
      <c r="AX585" s="38"/>
    </row>
    <row r="586" spans="1:50" ht="24" hidden="1" customHeight="1">
      <c r="A586" s="35">
        <v>19</v>
      </c>
      <c r="B586" s="35">
        <v>19</v>
      </c>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7"/>
      <c r="AL586" s="37"/>
      <c r="AM586" s="37"/>
      <c r="AN586" s="37"/>
      <c r="AO586" s="37"/>
      <c r="AP586" s="37"/>
      <c r="AQ586" s="36"/>
      <c r="AR586" s="36"/>
      <c r="AS586" s="36"/>
      <c r="AT586" s="36"/>
      <c r="AU586" s="38"/>
      <c r="AV586" s="38"/>
      <c r="AW586" s="38"/>
      <c r="AX586" s="38"/>
    </row>
    <row r="587" spans="1:50" ht="24" hidden="1" customHeight="1">
      <c r="A587" s="35">
        <v>20</v>
      </c>
      <c r="B587" s="35">
        <v>20</v>
      </c>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c r="AK587" s="37"/>
      <c r="AL587" s="37"/>
      <c r="AM587" s="37"/>
      <c r="AN587" s="37"/>
      <c r="AO587" s="37"/>
      <c r="AP587" s="37"/>
      <c r="AQ587" s="36"/>
      <c r="AR587" s="36"/>
      <c r="AS587" s="36"/>
      <c r="AT587" s="36"/>
      <c r="AU587" s="38"/>
      <c r="AV587" s="38"/>
      <c r="AW587" s="38"/>
      <c r="AX587" s="38"/>
    </row>
    <row r="588" spans="1:50" ht="24" hidden="1" customHeight="1">
      <c r="A588" s="35">
        <v>21</v>
      </c>
      <c r="B588" s="35">
        <v>21</v>
      </c>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c r="AK588" s="37"/>
      <c r="AL588" s="37"/>
      <c r="AM588" s="37"/>
      <c r="AN588" s="37"/>
      <c r="AO588" s="37"/>
      <c r="AP588" s="37"/>
      <c r="AQ588" s="36"/>
      <c r="AR588" s="36"/>
      <c r="AS588" s="36"/>
      <c r="AT588" s="36"/>
      <c r="AU588" s="38"/>
      <c r="AV588" s="38"/>
      <c r="AW588" s="38"/>
      <c r="AX588" s="38"/>
    </row>
    <row r="589" spans="1:50" ht="24" hidden="1" customHeight="1">
      <c r="A589" s="35">
        <v>22</v>
      </c>
      <c r="B589" s="35">
        <v>22</v>
      </c>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37"/>
      <c r="AL589" s="37"/>
      <c r="AM589" s="37"/>
      <c r="AN589" s="37"/>
      <c r="AO589" s="37"/>
      <c r="AP589" s="37"/>
      <c r="AQ589" s="36"/>
      <c r="AR589" s="36"/>
      <c r="AS589" s="36"/>
      <c r="AT589" s="36"/>
      <c r="AU589" s="38"/>
      <c r="AV589" s="38"/>
      <c r="AW589" s="38"/>
      <c r="AX589" s="38"/>
    </row>
    <row r="590" spans="1:50" ht="24" hidden="1" customHeight="1">
      <c r="A590" s="35">
        <v>23</v>
      </c>
      <c r="B590" s="35">
        <v>23</v>
      </c>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c r="AK590" s="37"/>
      <c r="AL590" s="37"/>
      <c r="AM590" s="37"/>
      <c r="AN590" s="37"/>
      <c r="AO590" s="37"/>
      <c r="AP590" s="37"/>
      <c r="AQ590" s="36"/>
      <c r="AR590" s="36"/>
      <c r="AS590" s="36"/>
      <c r="AT590" s="36"/>
      <c r="AU590" s="38"/>
      <c r="AV590" s="38"/>
      <c r="AW590" s="38"/>
      <c r="AX590" s="38"/>
    </row>
    <row r="591" spans="1:50" ht="24" hidden="1" customHeight="1">
      <c r="A591" s="35">
        <v>24</v>
      </c>
      <c r="B591" s="35">
        <v>24</v>
      </c>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37"/>
      <c r="AL591" s="37"/>
      <c r="AM591" s="37"/>
      <c r="AN591" s="37"/>
      <c r="AO591" s="37"/>
      <c r="AP591" s="37"/>
      <c r="AQ591" s="36"/>
      <c r="AR591" s="36"/>
      <c r="AS591" s="36"/>
      <c r="AT591" s="36"/>
      <c r="AU591" s="38"/>
      <c r="AV591" s="38"/>
      <c r="AW591" s="38"/>
      <c r="AX591" s="38"/>
    </row>
    <row r="592" spans="1:50" ht="24" hidden="1" customHeight="1">
      <c r="A592" s="35">
        <v>25</v>
      </c>
      <c r="B592" s="35">
        <v>25</v>
      </c>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c r="AK592" s="37"/>
      <c r="AL592" s="37"/>
      <c r="AM592" s="37"/>
      <c r="AN592" s="37"/>
      <c r="AO592" s="37"/>
      <c r="AP592" s="37"/>
      <c r="AQ592" s="36"/>
      <c r="AR592" s="36"/>
      <c r="AS592" s="36"/>
      <c r="AT592" s="36"/>
      <c r="AU592" s="38"/>
      <c r="AV592" s="38"/>
      <c r="AW592" s="38"/>
      <c r="AX592" s="38"/>
    </row>
    <row r="593" spans="1:50" ht="24" hidden="1" customHeight="1">
      <c r="A593" s="35">
        <v>26</v>
      </c>
      <c r="B593" s="35">
        <v>26</v>
      </c>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37"/>
      <c r="AL593" s="37"/>
      <c r="AM593" s="37"/>
      <c r="AN593" s="37"/>
      <c r="AO593" s="37"/>
      <c r="AP593" s="37"/>
      <c r="AQ593" s="36"/>
      <c r="AR593" s="36"/>
      <c r="AS593" s="36"/>
      <c r="AT593" s="36"/>
      <c r="AU593" s="38"/>
      <c r="AV593" s="38"/>
      <c r="AW593" s="38"/>
      <c r="AX593" s="38"/>
    </row>
    <row r="594" spans="1:50" ht="24" hidden="1" customHeight="1">
      <c r="A594" s="35">
        <v>27</v>
      </c>
      <c r="B594" s="35">
        <v>27</v>
      </c>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c r="AK594" s="37"/>
      <c r="AL594" s="37"/>
      <c r="AM594" s="37"/>
      <c r="AN594" s="37"/>
      <c r="AO594" s="37"/>
      <c r="AP594" s="37"/>
      <c r="AQ594" s="36"/>
      <c r="AR594" s="36"/>
      <c r="AS594" s="36"/>
      <c r="AT594" s="36"/>
      <c r="AU594" s="38"/>
      <c r="AV594" s="38"/>
      <c r="AW594" s="38"/>
      <c r="AX594" s="38"/>
    </row>
    <row r="595" spans="1:50" ht="24" hidden="1" customHeight="1">
      <c r="A595" s="35">
        <v>28</v>
      </c>
      <c r="B595" s="35">
        <v>28</v>
      </c>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c r="AK595" s="37"/>
      <c r="AL595" s="37"/>
      <c r="AM595" s="37"/>
      <c r="AN595" s="37"/>
      <c r="AO595" s="37"/>
      <c r="AP595" s="37"/>
      <c r="AQ595" s="36"/>
      <c r="AR595" s="36"/>
      <c r="AS595" s="36"/>
      <c r="AT595" s="36"/>
      <c r="AU595" s="38"/>
      <c r="AV595" s="38"/>
      <c r="AW595" s="38"/>
      <c r="AX595" s="38"/>
    </row>
    <row r="596" spans="1:50" ht="24" hidden="1" customHeight="1">
      <c r="A596" s="35">
        <v>29</v>
      </c>
      <c r="B596" s="35">
        <v>29</v>
      </c>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7"/>
      <c r="AL596" s="37"/>
      <c r="AM596" s="37"/>
      <c r="AN596" s="37"/>
      <c r="AO596" s="37"/>
      <c r="AP596" s="37"/>
      <c r="AQ596" s="36"/>
      <c r="AR596" s="36"/>
      <c r="AS596" s="36"/>
      <c r="AT596" s="36"/>
      <c r="AU596" s="38"/>
      <c r="AV596" s="38"/>
      <c r="AW596" s="38"/>
      <c r="AX596" s="38"/>
    </row>
    <row r="597" spans="1:50" ht="24" hidden="1" customHeight="1">
      <c r="A597" s="35">
        <v>30</v>
      </c>
      <c r="B597" s="35">
        <v>30</v>
      </c>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37"/>
      <c r="AL597" s="37"/>
      <c r="AM597" s="37"/>
      <c r="AN597" s="37"/>
      <c r="AO597" s="37"/>
      <c r="AP597" s="37"/>
      <c r="AQ597" s="36"/>
      <c r="AR597" s="36"/>
      <c r="AS597" s="36"/>
      <c r="AT597" s="36"/>
      <c r="AU597" s="38"/>
      <c r="AV597" s="38"/>
      <c r="AW597" s="38"/>
      <c r="AX597" s="38"/>
    </row>
    <row r="599" spans="1:50">
      <c r="B599" s="18" t="s">
        <v>246</v>
      </c>
    </row>
    <row r="600" spans="1:50" ht="34.5" customHeight="1">
      <c r="A600" s="35"/>
      <c r="B600" s="35"/>
      <c r="C600" s="48" t="s">
        <v>231</v>
      </c>
      <c r="D600" s="48"/>
      <c r="E600" s="48"/>
      <c r="F600" s="48"/>
      <c r="G600" s="48"/>
      <c r="H600" s="48"/>
      <c r="I600" s="48"/>
      <c r="J600" s="48"/>
      <c r="K600" s="48"/>
      <c r="L600" s="48"/>
      <c r="M600" s="48" t="s">
        <v>232</v>
      </c>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61" t="s">
        <v>233</v>
      </c>
      <c r="AL600" s="48"/>
      <c r="AM600" s="48"/>
      <c r="AN600" s="48"/>
      <c r="AO600" s="48"/>
      <c r="AP600" s="48"/>
      <c r="AQ600" s="48" t="s">
        <v>158</v>
      </c>
      <c r="AR600" s="48"/>
      <c r="AS600" s="48"/>
      <c r="AT600" s="48"/>
      <c r="AU600" s="62" t="s">
        <v>159</v>
      </c>
      <c r="AV600" s="63"/>
      <c r="AW600" s="63"/>
      <c r="AX600" s="57"/>
    </row>
    <row r="601" spans="1:50" ht="24" customHeight="1">
      <c r="A601" s="35">
        <v>1</v>
      </c>
      <c r="B601" s="35">
        <v>1</v>
      </c>
      <c r="C601" s="49" t="s">
        <v>247</v>
      </c>
      <c r="D601" s="49"/>
      <c r="E601" s="49"/>
      <c r="F601" s="49"/>
      <c r="G601" s="49"/>
      <c r="H601" s="49"/>
      <c r="I601" s="49"/>
      <c r="J601" s="49"/>
      <c r="K601" s="49"/>
      <c r="L601" s="49"/>
      <c r="M601" s="49" t="s">
        <v>186</v>
      </c>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50">
        <v>12.074999999999999</v>
      </c>
      <c r="AL601" s="51"/>
      <c r="AM601" s="51"/>
      <c r="AN601" s="51"/>
      <c r="AO601" s="51"/>
      <c r="AP601" s="51"/>
      <c r="AQ601" s="49">
        <v>3</v>
      </c>
      <c r="AR601" s="49"/>
      <c r="AS601" s="49"/>
      <c r="AT601" s="49"/>
      <c r="AU601" s="52">
        <v>0.63917864987683304</v>
      </c>
      <c r="AV601" s="53"/>
      <c r="AW601" s="53"/>
      <c r="AX601" s="54"/>
    </row>
    <row r="602" spans="1:50" ht="24" customHeight="1">
      <c r="A602" s="35">
        <v>2</v>
      </c>
      <c r="B602" s="35">
        <v>2</v>
      </c>
      <c r="C602" s="93" t="s">
        <v>187</v>
      </c>
      <c r="D602" s="94"/>
      <c r="E602" s="94"/>
      <c r="F602" s="94"/>
      <c r="G602" s="94"/>
      <c r="H602" s="94"/>
      <c r="I602" s="94"/>
      <c r="J602" s="94"/>
      <c r="K602" s="94"/>
      <c r="L602" s="95"/>
      <c r="M602" s="49" t="s">
        <v>248</v>
      </c>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102">
        <v>4.0275540000000003</v>
      </c>
      <c r="AL602" s="103"/>
      <c r="AM602" s="103"/>
      <c r="AN602" s="103"/>
      <c r="AO602" s="103"/>
      <c r="AP602" s="104"/>
      <c r="AQ602" s="49">
        <v>2</v>
      </c>
      <c r="AR602" s="49"/>
      <c r="AS602" s="49"/>
      <c r="AT602" s="49"/>
      <c r="AU602" s="52">
        <v>0.71236535598563799</v>
      </c>
      <c r="AV602" s="53"/>
      <c r="AW602" s="53"/>
      <c r="AX602" s="54"/>
    </row>
    <row r="603" spans="1:50" ht="24" customHeight="1">
      <c r="A603" s="35">
        <v>3</v>
      </c>
      <c r="B603" s="35">
        <v>3</v>
      </c>
      <c r="C603" s="49" t="s">
        <v>188</v>
      </c>
      <c r="D603" s="49"/>
      <c r="E603" s="49"/>
      <c r="F603" s="49"/>
      <c r="G603" s="49"/>
      <c r="H603" s="49"/>
      <c r="I603" s="49"/>
      <c r="J603" s="49"/>
      <c r="K603" s="49"/>
      <c r="L603" s="49"/>
      <c r="M603" s="49" t="s">
        <v>249</v>
      </c>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50">
        <v>3.7905000000000002</v>
      </c>
      <c r="AL603" s="51"/>
      <c r="AM603" s="51"/>
      <c r="AN603" s="51"/>
      <c r="AO603" s="51"/>
      <c r="AP603" s="51"/>
      <c r="AQ603" s="49">
        <v>3</v>
      </c>
      <c r="AR603" s="49"/>
      <c r="AS603" s="49"/>
      <c r="AT603" s="49"/>
      <c r="AU603" s="52">
        <v>0.51300000000000001</v>
      </c>
      <c r="AV603" s="53"/>
      <c r="AW603" s="53"/>
      <c r="AX603" s="54"/>
    </row>
    <row r="604" spans="1:50" ht="24" hidden="1" customHeight="1">
      <c r="A604" s="35">
        <v>4</v>
      </c>
      <c r="B604" s="35">
        <v>4</v>
      </c>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c r="AH604" s="36"/>
      <c r="AI604" s="36"/>
      <c r="AJ604" s="36"/>
      <c r="AK604" s="37"/>
      <c r="AL604" s="37"/>
      <c r="AM604" s="37"/>
      <c r="AN604" s="37"/>
      <c r="AO604" s="37"/>
      <c r="AP604" s="37"/>
      <c r="AQ604" s="36"/>
      <c r="AR604" s="36"/>
      <c r="AS604" s="36"/>
      <c r="AT604" s="36"/>
      <c r="AU604" s="38"/>
      <c r="AV604" s="38"/>
      <c r="AW604" s="38"/>
      <c r="AX604" s="38"/>
    </row>
    <row r="605" spans="1:50" ht="24" hidden="1" customHeight="1">
      <c r="A605" s="35">
        <v>5</v>
      </c>
      <c r="B605" s="35">
        <v>5</v>
      </c>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c r="AA605" s="36"/>
      <c r="AB605" s="36"/>
      <c r="AC605" s="36"/>
      <c r="AD605" s="36"/>
      <c r="AE605" s="36"/>
      <c r="AF605" s="36"/>
      <c r="AG605" s="36"/>
      <c r="AH605" s="36"/>
      <c r="AI605" s="36"/>
      <c r="AJ605" s="36"/>
      <c r="AK605" s="37"/>
      <c r="AL605" s="37"/>
      <c r="AM605" s="37"/>
      <c r="AN605" s="37"/>
      <c r="AO605" s="37"/>
      <c r="AP605" s="37"/>
      <c r="AQ605" s="36"/>
      <c r="AR605" s="36"/>
      <c r="AS605" s="36"/>
      <c r="AT605" s="36"/>
      <c r="AU605" s="38"/>
      <c r="AV605" s="38"/>
      <c r="AW605" s="38"/>
      <c r="AX605" s="38"/>
    </row>
    <row r="606" spans="1:50" ht="24" hidden="1" customHeight="1">
      <c r="A606" s="35">
        <v>6</v>
      </c>
      <c r="B606" s="35">
        <v>6</v>
      </c>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c r="AH606" s="36"/>
      <c r="AI606" s="36"/>
      <c r="AJ606" s="36"/>
      <c r="AK606" s="37"/>
      <c r="AL606" s="37"/>
      <c r="AM606" s="37"/>
      <c r="AN606" s="37"/>
      <c r="AO606" s="37"/>
      <c r="AP606" s="37"/>
      <c r="AQ606" s="36"/>
      <c r="AR606" s="36"/>
      <c r="AS606" s="36"/>
      <c r="AT606" s="36"/>
      <c r="AU606" s="38"/>
      <c r="AV606" s="38"/>
      <c r="AW606" s="38"/>
      <c r="AX606" s="38"/>
    </row>
    <row r="607" spans="1:50" ht="24" hidden="1" customHeight="1">
      <c r="A607" s="35">
        <v>7</v>
      </c>
      <c r="B607" s="35">
        <v>7</v>
      </c>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c r="AA607" s="36"/>
      <c r="AB607" s="36"/>
      <c r="AC607" s="36"/>
      <c r="AD607" s="36"/>
      <c r="AE607" s="36"/>
      <c r="AF607" s="36"/>
      <c r="AG607" s="36"/>
      <c r="AH607" s="36"/>
      <c r="AI607" s="36"/>
      <c r="AJ607" s="36"/>
      <c r="AK607" s="37"/>
      <c r="AL607" s="37"/>
      <c r="AM607" s="37"/>
      <c r="AN607" s="37"/>
      <c r="AO607" s="37"/>
      <c r="AP607" s="37"/>
      <c r="AQ607" s="36"/>
      <c r="AR607" s="36"/>
      <c r="AS607" s="36"/>
      <c r="AT607" s="36"/>
      <c r="AU607" s="38"/>
      <c r="AV607" s="38"/>
      <c r="AW607" s="38"/>
      <c r="AX607" s="38"/>
    </row>
    <row r="608" spans="1:50" ht="24" hidden="1" customHeight="1">
      <c r="A608" s="35">
        <v>8</v>
      </c>
      <c r="B608" s="35">
        <v>8</v>
      </c>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c r="AA608" s="36"/>
      <c r="AB608" s="36"/>
      <c r="AC608" s="36"/>
      <c r="AD608" s="36"/>
      <c r="AE608" s="36"/>
      <c r="AF608" s="36"/>
      <c r="AG608" s="36"/>
      <c r="AH608" s="36"/>
      <c r="AI608" s="36"/>
      <c r="AJ608" s="36"/>
      <c r="AK608" s="37"/>
      <c r="AL608" s="37"/>
      <c r="AM608" s="37"/>
      <c r="AN608" s="37"/>
      <c r="AO608" s="37"/>
      <c r="AP608" s="37"/>
      <c r="AQ608" s="36"/>
      <c r="AR608" s="36"/>
      <c r="AS608" s="36"/>
      <c r="AT608" s="36"/>
      <c r="AU608" s="38"/>
      <c r="AV608" s="38"/>
      <c r="AW608" s="38"/>
      <c r="AX608" s="38"/>
    </row>
    <row r="609" spans="1:50" ht="24" hidden="1" customHeight="1">
      <c r="A609" s="35">
        <v>9</v>
      </c>
      <c r="B609" s="35">
        <v>9</v>
      </c>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c r="AA609" s="36"/>
      <c r="AB609" s="36"/>
      <c r="AC609" s="36"/>
      <c r="AD609" s="36"/>
      <c r="AE609" s="36"/>
      <c r="AF609" s="36"/>
      <c r="AG609" s="36"/>
      <c r="AH609" s="36"/>
      <c r="AI609" s="36"/>
      <c r="AJ609" s="36"/>
      <c r="AK609" s="37"/>
      <c r="AL609" s="37"/>
      <c r="AM609" s="37"/>
      <c r="AN609" s="37"/>
      <c r="AO609" s="37"/>
      <c r="AP609" s="37"/>
      <c r="AQ609" s="36"/>
      <c r="AR609" s="36"/>
      <c r="AS609" s="36"/>
      <c r="AT609" s="36"/>
      <c r="AU609" s="38"/>
      <c r="AV609" s="38"/>
      <c r="AW609" s="38"/>
      <c r="AX609" s="38"/>
    </row>
    <row r="610" spans="1:50" ht="24" hidden="1" customHeight="1">
      <c r="A610" s="35">
        <v>10</v>
      </c>
      <c r="B610" s="35">
        <v>10</v>
      </c>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c r="AA610" s="36"/>
      <c r="AB610" s="36"/>
      <c r="AC610" s="36"/>
      <c r="AD610" s="36"/>
      <c r="AE610" s="36"/>
      <c r="AF610" s="36"/>
      <c r="AG610" s="36"/>
      <c r="AH610" s="36"/>
      <c r="AI610" s="36"/>
      <c r="AJ610" s="36"/>
      <c r="AK610" s="37"/>
      <c r="AL610" s="37"/>
      <c r="AM610" s="37"/>
      <c r="AN610" s="37"/>
      <c r="AO610" s="37"/>
      <c r="AP610" s="37"/>
      <c r="AQ610" s="36"/>
      <c r="AR610" s="36"/>
      <c r="AS610" s="36"/>
      <c r="AT610" s="36"/>
      <c r="AU610" s="38"/>
      <c r="AV610" s="38"/>
      <c r="AW610" s="38"/>
      <c r="AX610" s="38"/>
    </row>
    <row r="611" spans="1:50" ht="24" hidden="1" customHeight="1">
      <c r="A611" s="35">
        <v>11</v>
      </c>
      <c r="B611" s="35">
        <v>11</v>
      </c>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c r="AA611" s="36"/>
      <c r="AB611" s="36"/>
      <c r="AC611" s="36"/>
      <c r="AD611" s="36"/>
      <c r="AE611" s="36"/>
      <c r="AF611" s="36"/>
      <c r="AG611" s="36"/>
      <c r="AH611" s="36"/>
      <c r="AI611" s="36"/>
      <c r="AJ611" s="36"/>
      <c r="AK611" s="37"/>
      <c r="AL611" s="37"/>
      <c r="AM611" s="37"/>
      <c r="AN611" s="37"/>
      <c r="AO611" s="37"/>
      <c r="AP611" s="37"/>
      <c r="AQ611" s="36"/>
      <c r="AR611" s="36"/>
      <c r="AS611" s="36"/>
      <c r="AT611" s="36"/>
      <c r="AU611" s="38"/>
      <c r="AV611" s="38"/>
      <c r="AW611" s="38"/>
      <c r="AX611" s="38"/>
    </row>
    <row r="612" spans="1:50" ht="24" hidden="1" customHeight="1">
      <c r="A612" s="35">
        <v>12</v>
      </c>
      <c r="B612" s="35">
        <v>12</v>
      </c>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c r="AA612" s="36"/>
      <c r="AB612" s="36"/>
      <c r="AC612" s="36"/>
      <c r="AD612" s="36"/>
      <c r="AE612" s="36"/>
      <c r="AF612" s="36"/>
      <c r="AG612" s="36"/>
      <c r="AH612" s="36"/>
      <c r="AI612" s="36"/>
      <c r="AJ612" s="36"/>
      <c r="AK612" s="37"/>
      <c r="AL612" s="37"/>
      <c r="AM612" s="37"/>
      <c r="AN612" s="37"/>
      <c r="AO612" s="37"/>
      <c r="AP612" s="37"/>
      <c r="AQ612" s="36"/>
      <c r="AR612" s="36"/>
      <c r="AS612" s="36"/>
      <c r="AT612" s="36"/>
      <c r="AU612" s="38"/>
      <c r="AV612" s="38"/>
      <c r="AW612" s="38"/>
      <c r="AX612" s="38"/>
    </row>
    <row r="613" spans="1:50" ht="24" hidden="1" customHeight="1">
      <c r="A613" s="35">
        <v>13</v>
      </c>
      <c r="B613" s="35">
        <v>13</v>
      </c>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c r="AA613" s="36"/>
      <c r="AB613" s="36"/>
      <c r="AC613" s="36"/>
      <c r="AD613" s="36"/>
      <c r="AE613" s="36"/>
      <c r="AF613" s="36"/>
      <c r="AG613" s="36"/>
      <c r="AH613" s="36"/>
      <c r="AI613" s="36"/>
      <c r="AJ613" s="36"/>
      <c r="AK613" s="37"/>
      <c r="AL613" s="37"/>
      <c r="AM613" s="37"/>
      <c r="AN613" s="37"/>
      <c r="AO613" s="37"/>
      <c r="AP613" s="37"/>
      <c r="AQ613" s="36"/>
      <c r="AR613" s="36"/>
      <c r="AS613" s="36"/>
      <c r="AT613" s="36"/>
      <c r="AU613" s="38"/>
      <c r="AV613" s="38"/>
      <c r="AW613" s="38"/>
      <c r="AX613" s="38"/>
    </row>
    <row r="614" spans="1:50" ht="24" hidden="1" customHeight="1">
      <c r="A614" s="35">
        <v>14</v>
      </c>
      <c r="B614" s="35">
        <v>14</v>
      </c>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c r="AA614" s="36"/>
      <c r="AB614" s="36"/>
      <c r="AC614" s="36"/>
      <c r="AD614" s="36"/>
      <c r="AE614" s="36"/>
      <c r="AF614" s="36"/>
      <c r="AG614" s="36"/>
      <c r="AH614" s="36"/>
      <c r="AI614" s="36"/>
      <c r="AJ614" s="36"/>
      <c r="AK614" s="37"/>
      <c r="AL614" s="37"/>
      <c r="AM614" s="37"/>
      <c r="AN614" s="37"/>
      <c r="AO614" s="37"/>
      <c r="AP614" s="37"/>
      <c r="AQ614" s="36"/>
      <c r="AR614" s="36"/>
      <c r="AS614" s="36"/>
      <c r="AT614" s="36"/>
      <c r="AU614" s="38"/>
      <c r="AV614" s="38"/>
      <c r="AW614" s="38"/>
      <c r="AX614" s="38"/>
    </row>
    <row r="615" spans="1:50" ht="24" hidden="1" customHeight="1">
      <c r="A615" s="35">
        <v>15</v>
      </c>
      <c r="B615" s="35">
        <v>15</v>
      </c>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c r="AA615" s="36"/>
      <c r="AB615" s="36"/>
      <c r="AC615" s="36"/>
      <c r="AD615" s="36"/>
      <c r="AE615" s="36"/>
      <c r="AF615" s="36"/>
      <c r="AG615" s="36"/>
      <c r="AH615" s="36"/>
      <c r="AI615" s="36"/>
      <c r="AJ615" s="36"/>
      <c r="AK615" s="37"/>
      <c r="AL615" s="37"/>
      <c r="AM615" s="37"/>
      <c r="AN615" s="37"/>
      <c r="AO615" s="37"/>
      <c r="AP615" s="37"/>
      <c r="AQ615" s="36"/>
      <c r="AR615" s="36"/>
      <c r="AS615" s="36"/>
      <c r="AT615" s="36"/>
      <c r="AU615" s="38"/>
      <c r="AV615" s="38"/>
      <c r="AW615" s="38"/>
      <c r="AX615" s="38"/>
    </row>
    <row r="616" spans="1:50" ht="24" hidden="1" customHeight="1">
      <c r="A616" s="35">
        <v>16</v>
      </c>
      <c r="B616" s="35">
        <v>16</v>
      </c>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c r="AH616" s="36"/>
      <c r="AI616" s="36"/>
      <c r="AJ616" s="36"/>
      <c r="AK616" s="37"/>
      <c r="AL616" s="37"/>
      <c r="AM616" s="37"/>
      <c r="AN616" s="37"/>
      <c r="AO616" s="37"/>
      <c r="AP616" s="37"/>
      <c r="AQ616" s="36"/>
      <c r="AR616" s="36"/>
      <c r="AS616" s="36"/>
      <c r="AT616" s="36"/>
      <c r="AU616" s="38"/>
      <c r="AV616" s="38"/>
      <c r="AW616" s="38"/>
      <c r="AX616" s="38"/>
    </row>
    <row r="617" spans="1:50" ht="24" hidden="1" customHeight="1">
      <c r="A617" s="35">
        <v>17</v>
      </c>
      <c r="B617" s="35">
        <v>17</v>
      </c>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c r="AA617" s="36"/>
      <c r="AB617" s="36"/>
      <c r="AC617" s="36"/>
      <c r="AD617" s="36"/>
      <c r="AE617" s="36"/>
      <c r="AF617" s="36"/>
      <c r="AG617" s="36"/>
      <c r="AH617" s="36"/>
      <c r="AI617" s="36"/>
      <c r="AJ617" s="36"/>
      <c r="AK617" s="37"/>
      <c r="AL617" s="37"/>
      <c r="AM617" s="37"/>
      <c r="AN617" s="37"/>
      <c r="AO617" s="37"/>
      <c r="AP617" s="37"/>
      <c r="AQ617" s="36"/>
      <c r="AR617" s="36"/>
      <c r="AS617" s="36"/>
      <c r="AT617" s="36"/>
      <c r="AU617" s="38"/>
      <c r="AV617" s="38"/>
      <c r="AW617" s="38"/>
      <c r="AX617" s="38"/>
    </row>
    <row r="618" spans="1:50" ht="24" hidden="1" customHeight="1">
      <c r="A618" s="35">
        <v>18</v>
      </c>
      <c r="B618" s="35">
        <v>18</v>
      </c>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c r="AA618" s="36"/>
      <c r="AB618" s="36"/>
      <c r="AC618" s="36"/>
      <c r="AD618" s="36"/>
      <c r="AE618" s="36"/>
      <c r="AF618" s="36"/>
      <c r="AG618" s="36"/>
      <c r="AH618" s="36"/>
      <c r="AI618" s="36"/>
      <c r="AJ618" s="36"/>
      <c r="AK618" s="37"/>
      <c r="AL618" s="37"/>
      <c r="AM618" s="37"/>
      <c r="AN618" s="37"/>
      <c r="AO618" s="37"/>
      <c r="AP618" s="37"/>
      <c r="AQ618" s="36"/>
      <c r="AR618" s="36"/>
      <c r="AS618" s="36"/>
      <c r="AT618" s="36"/>
      <c r="AU618" s="38"/>
      <c r="AV618" s="38"/>
      <c r="AW618" s="38"/>
      <c r="AX618" s="38"/>
    </row>
    <row r="619" spans="1:50" ht="24" hidden="1" customHeight="1">
      <c r="A619" s="35">
        <v>19</v>
      </c>
      <c r="B619" s="35">
        <v>19</v>
      </c>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c r="AA619" s="36"/>
      <c r="AB619" s="36"/>
      <c r="AC619" s="36"/>
      <c r="AD619" s="36"/>
      <c r="AE619" s="36"/>
      <c r="AF619" s="36"/>
      <c r="AG619" s="36"/>
      <c r="AH619" s="36"/>
      <c r="AI619" s="36"/>
      <c r="AJ619" s="36"/>
      <c r="AK619" s="37"/>
      <c r="AL619" s="37"/>
      <c r="AM619" s="37"/>
      <c r="AN619" s="37"/>
      <c r="AO619" s="37"/>
      <c r="AP619" s="37"/>
      <c r="AQ619" s="36"/>
      <c r="AR619" s="36"/>
      <c r="AS619" s="36"/>
      <c r="AT619" s="36"/>
      <c r="AU619" s="38"/>
      <c r="AV619" s="38"/>
      <c r="AW619" s="38"/>
      <c r="AX619" s="38"/>
    </row>
    <row r="620" spans="1:50" ht="24" hidden="1" customHeight="1">
      <c r="A620" s="35">
        <v>20</v>
      </c>
      <c r="B620" s="35">
        <v>20</v>
      </c>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c r="AA620" s="36"/>
      <c r="AB620" s="36"/>
      <c r="AC620" s="36"/>
      <c r="AD620" s="36"/>
      <c r="AE620" s="36"/>
      <c r="AF620" s="36"/>
      <c r="AG620" s="36"/>
      <c r="AH620" s="36"/>
      <c r="AI620" s="36"/>
      <c r="AJ620" s="36"/>
      <c r="AK620" s="37"/>
      <c r="AL620" s="37"/>
      <c r="AM620" s="37"/>
      <c r="AN620" s="37"/>
      <c r="AO620" s="37"/>
      <c r="AP620" s="37"/>
      <c r="AQ620" s="36"/>
      <c r="AR620" s="36"/>
      <c r="AS620" s="36"/>
      <c r="AT620" s="36"/>
      <c r="AU620" s="38"/>
      <c r="AV620" s="38"/>
      <c r="AW620" s="38"/>
      <c r="AX620" s="38"/>
    </row>
    <row r="621" spans="1:50" ht="24" hidden="1" customHeight="1">
      <c r="A621" s="35">
        <v>21</v>
      </c>
      <c r="B621" s="35">
        <v>21</v>
      </c>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c r="AA621" s="36"/>
      <c r="AB621" s="36"/>
      <c r="AC621" s="36"/>
      <c r="AD621" s="36"/>
      <c r="AE621" s="36"/>
      <c r="AF621" s="36"/>
      <c r="AG621" s="36"/>
      <c r="AH621" s="36"/>
      <c r="AI621" s="36"/>
      <c r="AJ621" s="36"/>
      <c r="AK621" s="37"/>
      <c r="AL621" s="37"/>
      <c r="AM621" s="37"/>
      <c r="AN621" s="37"/>
      <c r="AO621" s="37"/>
      <c r="AP621" s="37"/>
      <c r="AQ621" s="36"/>
      <c r="AR621" s="36"/>
      <c r="AS621" s="36"/>
      <c r="AT621" s="36"/>
      <c r="AU621" s="38"/>
      <c r="AV621" s="38"/>
      <c r="AW621" s="38"/>
      <c r="AX621" s="38"/>
    </row>
    <row r="622" spans="1:50" ht="24" hidden="1" customHeight="1">
      <c r="A622" s="35">
        <v>22</v>
      </c>
      <c r="B622" s="35">
        <v>22</v>
      </c>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c r="AA622" s="36"/>
      <c r="AB622" s="36"/>
      <c r="AC622" s="36"/>
      <c r="AD622" s="36"/>
      <c r="AE622" s="36"/>
      <c r="AF622" s="36"/>
      <c r="AG622" s="36"/>
      <c r="AH622" s="36"/>
      <c r="AI622" s="36"/>
      <c r="AJ622" s="36"/>
      <c r="AK622" s="37"/>
      <c r="AL622" s="37"/>
      <c r="AM622" s="37"/>
      <c r="AN622" s="37"/>
      <c r="AO622" s="37"/>
      <c r="AP622" s="37"/>
      <c r="AQ622" s="36"/>
      <c r="AR622" s="36"/>
      <c r="AS622" s="36"/>
      <c r="AT622" s="36"/>
      <c r="AU622" s="38"/>
      <c r="AV622" s="38"/>
      <c r="AW622" s="38"/>
      <c r="AX622" s="38"/>
    </row>
    <row r="623" spans="1:50" ht="24" hidden="1" customHeight="1">
      <c r="A623" s="35">
        <v>23</v>
      </c>
      <c r="B623" s="35">
        <v>23</v>
      </c>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c r="AA623" s="36"/>
      <c r="AB623" s="36"/>
      <c r="AC623" s="36"/>
      <c r="AD623" s="36"/>
      <c r="AE623" s="36"/>
      <c r="AF623" s="36"/>
      <c r="AG623" s="36"/>
      <c r="AH623" s="36"/>
      <c r="AI623" s="36"/>
      <c r="AJ623" s="36"/>
      <c r="AK623" s="37"/>
      <c r="AL623" s="37"/>
      <c r="AM623" s="37"/>
      <c r="AN623" s="37"/>
      <c r="AO623" s="37"/>
      <c r="AP623" s="37"/>
      <c r="AQ623" s="36"/>
      <c r="AR623" s="36"/>
      <c r="AS623" s="36"/>
      <c r="AT623" s="36"/>
      <c r="AU623" s="38"/>
      <c r="AV623" s="38"/>
      <c r="AW623" s="38"/>
      <c r="AX623" s="38"/>
    </row>
    <row r="624" spans="1:50" ht="24" hidden="1" customHeight="1">
      <c r="A624" s="35">
        <v>24</v>
      </c>
      <c r="B624" s="35">
        <v>24</v>
      </c>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c r="AA624" s="36"/>
      <c r="AB624" s="36"/>
      <c r="AC624" s="36"/>
      <c r="AD624" s="36"/>
      <c r="AE624" s="36"/>
      <c r="AF624" s="36"/>
      <c r="AG624" s="36"/>
      <c r="AH624" s="36"/>
      <c r="AI624" s="36"/>
      <c r="AJ624" s="36"/>
      <c r="AK624" s="37"/>
      <c r="AL624" s="37"/>
      <c r="AM624" s="37"/>
      <c r="AN624" s="37"/>
      <c r="AO624" s="37"/>
      <c r="AP624" s="37"/>
      <c r="AQ624" s="36"/>
      <c r="AR624" s="36"/>
      <c r="AS624" s="36"/>
      <c r="AT624" s="36"/>
      <c r="AU624" s="38"/>
      <c r="AV624" s="38"/>
      <c r="AW624" s="38"/>
      <c r="AX624" s="38"/>
    </row>
    <row r="625" spans="1:50" ht="24" hidden="1" customHeight="1">
      <c r="A625" s="35">
        <v>25</v>
      </c>
      <c r="B625" s="35">
        <v>25</v>
      </c>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c r="AA625" s="36"/>
      <c r="AB625" s="36"/>
      <c r="AC625" s="36"/>
      <c r="AD625" s="36"/>
      <c r="AE625" s="36"/>
      <c r="AF625" s="36"/>
      <c r="AG625" s="36"/>
      <c r="AH625" s="36"/>
      <c r="AI625" s="36"/>
      <c r="AJ625" s="36"/>
      <c r="AK625" s="37"/>
      <c r="AL625" s="37"/>
      <c r="AM625" s="37"/>
      <c r="AN625" s="37"/>
      <c r="AO625" s="37"/>
      <c r="AP625" s="37"/>
      <c r="AQ625" s="36"/>
      <c r="AR625" s="36"/>
      <c r="AS625" s="36"/>
      <c r="AT625" s="36"/>
      <c r="AU625" s="38"/>
      <c r="AV625" s="38"/>
      <c r="AW625" s="38"/>
      <c r="AX625" s="38"/>
    </row>
    <row r="626" spans="1:50" ht="24" hidden="1" customHeight="1">
      <c r="A626" s="35">
        <v>26</v>
      </c>
      <c r="B626" s="35">
        <v>26</v>
      </c>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c r="AK626" s="37"/>
      <c r="AL626" s="37"/>
      <c r="AM626" s="37"/>
      <c r="AN626" s="37"/>
      <c r="AO626" s="37"/>
      <c r="AP626" s="37"/>
      <c r="AQ626" s="36"/>
      <c r="AR626" s="36"/>
      <c r="AS626" s="36"/>
      <c r="AT626" s="36"/>
      <c r="AU626" s="38"/>
      <c r="AV626" s="38"/>
      <c r="AW626" s="38"/>
      <c r="AX626" s="38"/>
    </row>
    <row r="627" spans="1:50" ht="24" hidden="1" customHeight="1">
      <c r="A627" s="35">
        <v>27</v>
      </c>
      <c r="B627" s="35">
        <v>27</v>
      </c>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c r="AA627" s="36"/>
      <c r="AB627" s="36"/>
      <c r="AC627" s="36"/>
      <c r="AD627" s="36"/>
      <c r="AE627" s="36"/>
      <c r="AF627" s="36"/>
      <c r="AG627" s="36"/>
      <c r="AH627" s="36"/>
      <c r="AI627" s="36"/>
      <c r="AJ627" s="36"/>
      <c r="AK627" s="37"/>
      <c r="AL627" s="37"/>
      <c r="AM627" s="37"/>
      <c r="AN627" s="37"/>
      <c r="AO627" s="37"/>
      <c r="AP627" s="37"/>
      <c r="AQ627" s="36"/>
      <c r="AR627" s="36"/>
      <c r="AS627" s="36"/>
      <c r="AT627" s="36"/>
      <c r="AU627" s="38"/>
      <c r="AV627" s="38"/>
      <c r="AW627" s="38"/>
      <c r="AX627" s="38"/>
    </row>
    <row r="628" spans="1:50" ht="24" hidden="1" customHeight="1">
      <c r="A628" s="35">
        <v>28</v>
      </c>
      <c r="B628" s="35">
        <v>28</v>
      </c>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c r="AA628" s="36"/>
      <c r="AB628" s="36"/>
      <c r="AC628" s="36"/>
      <c r="AD628" s="36"/>
      <c r="AE628" s="36"/>
      <c r="AF628" s="36"/>
      <c r="AG628" s="36"/>
      <c r="AH628" s="36"/>
      <c r="AI628" s="36"/>
      <c r="AJ628" s="36"/>
      <c r="AK628" s="37"/>
      <c r="AL628" s="37"/>
      <c r="AM628" s="37"/>
      <c r="AN628" s="37"/>
      <c r="AO628" s="37"/>
      <c r="AP628" s="37"/>
      <c r="AQ628" s="36"/>
      <c r="AR628" s="36"/>
      <c r="AS628" s="36"/>
      <c r="AT628" s="36"/>
      <c r="AU628" s="38"/>
      <c r="AV628" s="38"/>
      <c r="AW628" s="38"/>
      <c r="AX628" s="38"/>
    </row>
    <row r="629" spans="1:50" ht="24" hidden="1" customHeight="1">
      <c r="A629" s="35">
        <v>29</v>
      </c>
      <c r="B629" s="35">
        <v>29</v>
      </c>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c r="AA629" s="36"/>
      <c r="AB629" s="36"/>
      <c r="AC629" s="36"/>
      <c r="AD629" s="36"/>
      <c r="AE629" s="36"/>
      <c r="AF629" s="36"/>
      <c r="AG629" s="36"/>
      <c r="AH629" s="36"/>
      <c r="AI629" s="36"/>
      <c r="AJ629" s="36"/>
      <c r="AK629" s="37"/>
      <c r="AL629" s="37"/>
      <c r="AM629" s="37"/>
      <c r="AN629" s="37"/>
      <c r="AO629" s="37"/>
      <c r="AP629" s="37"/>
      <c r="AQ629" s="36"/>
      <c r="AR629" s="36"/>
      <c r="AS629" s="36"/>
      <c r="AT629" s="36"/>
      <c r="AU629" s="38"/>
      <c r="AV629" s="38"/>
      <c r="AW629" s="38"/>
      <c r="AX629" s="38"/>
    </row>
    <row r="630" spans="1:50" ht="24" hidden="1" customHeight="1">
      <c r="A630" s="35">
        <v>30</v>
      </c>
      <c r="B630" s="35">
        <v>30</v>
      </c>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c r="AA630" s="36"/>
      <c r="AB630" s="36"/>
      <c r="AC630" s="36"/>
      <c r="AD630" s="36"/>
      <c r="AE630" s="36"/>
      <c r="AF630" s="36"/>
      <c r="AG630" s="36"/>
      <c r="AH630" s="36"/>
      <c r="AI630" s="36"/>
      <c r="AJ630" s="36"/>
      <c r="AK630" s="37"/>
      <c r="AL630" s="37"/>
      <c r="AM630" s="37"/>
      <c r="AN630" s="37"/>
      <c r="AO630" s="37"/>
      <c r="AP630" s="37"/>
      <c r="AQ630" s="36"/>
      <c r="AR630" s="36"/>
      <c r="AS630" s="36"/>
      <c r="AT630" s="36"/>
      <c r="AU630" s="38"/>
      <c r="AV630" s="38"/>
      <c r="AW630" s="38"/>
      <c r="AX630" s="38"/>
    </row>
    <row r="632" spans="1:50">
      <c r="B632" s="18" t="s">
        <v>250</v>
      </c>
    </row>
    <row r="633" spans="1:50" ht="34.5" customHeight="1">
      <c r="A633" s="35"/>
      <c r="B633" s="35"/>
      <c r="C633" s="48" t="s">
        <v>231</v>
      </c>
      <c r="D633" s="48"/>
      <c r="E633" s="48"/>
      <c r="F633" s="48"/>
      <c r="G633" s="48"/>
      <c r="H633" s="48"/>
      <c r="I633" s="48"/>
      <c r="J633" s="48"/>
      <c r="K633" s="48"/>
      <c r="L633" s="48"/>
      <c r="M633" s="48" t="s">
        <v>232</v>
      </c>
      <c r="N633" s="48"/>
      <c r="O633" s="48"/>
      <c r="P633" s="48"/>
      <c r="Q633" s="48"/>
      <c r="R633" s="48"/>
      <c r="S633" s="48"/>
      <c r="T633" s="48"/>
      <c r="U633" s="48"/>
      <c r="V633" s="48"/>
      <c r="W633" s="48"/>
      <c r="X633" s="48"/>
      <c r="Y633" s="48"/>
      <c r="Z633" s="48"/>
      <c r="AA633" s="48"/>
      <c r="AB633" s="48"/>
      <c r="AC633" s="48"/>
      <c r="AD633" s="48"/>
      <c r="AE633" s="48"/>
      <c r="AF633" s="48"/>
      <c r="AG633" s="48"/>
      <c r="AH633" s="48"/>
      <c r="AI633" s="48"/>
      <c r="AJ633" s="48"/>
      <c r="AK633" s="61" t="s">
        <v>233</v>
      </c>
      <c r="AL633" s="48"/>
      <c r="AM633" s="48"/>
      <c r="AN633" s="48"/>
      <c r="AO633" s="48"/>
      <c r="AP633" s="48"/>
      <c r="AQ633" s="48" t="s">
        <v>158</v>
      </c>
      <c r="AR633" s="48"/>
      <c r="AS633" s="48"/>
      <c r="AT633" s="48"/>
      <c r="AU633" s="62" t="s">
        <v>159</v>
      </c>
      <c r="AV633" s="63"/>
      <c r="AW633" s="63"/>
      <c r="AX633" s="57"/>
    </row>
    <row r="634" spans="1:50" ht="24" customHeight="1">
      <c r="A634" s="35">
        <v>1</v>
      </c>
      <c r="B634" s="35">
        <v>1</v>
      </c>
      <c r="C634" s="49" t="s">
        <v>189</v>
      </c>
      <c r="D634" s="49"/>
      <c r="E634" s="49"/>
      <c r="F634" s="49"/>
      <c r="G634" s="49"/>
      <c r="H634" s="49"/>
      <c r="I634" s="49"/>
      <c r="J634" s="49"/>
      <c r="K634" s="49"/>
      <c r="L634" s="49"/>
      <c r="M634" s="49" t="s">
        <v>251</v>
      </c>
      <c r="N634" s="49"/>
      <c r="O634" s="49"/>
      <c r="P634" s="49"/>
      <c r="Q634" s="49"/>
      <c r="R634" s="49"/>
      <c r="S634" s="49"/>
      <c r="T634" s="49"/>
      <c r="U634" s="49"/>
      <c r="V634" s="49"/>
      <c r="W634" s="49"/>
      <c r="X634" s="49"/>
      <c r="Y634" s="49"/>
      <c r="Z634" s="49"/>
      <c r="AA634" s="49"/>
      <c r="AB634" s="49"/>
      <c r="AC634" s="49"/>
      <c r="AD634" s="49"/>
      <c r="AE634" s="49"/>
      <c r="AF634" s="49"/>
      <c r="AG634" s="49"/>
      <c r="AH634" s="49"/>
      <c r="AI634" s="49"/>
      <c r="AJ634" s="49"/>
      <c r="AK634" s="50">
        <v>7.265695</v>
      </c>
      <c r="AL634" s="51"/>
      <c r="AM634" s="51"/>
      <c r="AN634" s="51"/>
      <c r="AO634" s="51"/>
      <c r="AP634" s="51"/>
      <c r="AQ634" s="49">
        <v>2</v>
      </c>
      <c r="AR634" s="49"/>
      <c r="AS634" s="49"/>
      <c r="AT634" s="49"/>
      <c r="AU634" s="52">
        <v>0.64458852077882256</v>
      </c>
      <c r="AV634" s="53"/>
      <c r="AW634" s="53"/>
      <c r="AX634" s="54"/>
    </row>
    <row r="635" spans="1:50" ht="24" hidden="1" customHeight="1">
      <c r="A635" s="35">
        <v>2</v>
      </c>
      <c r="B635" s="35">
        <v>2</v>
      </c>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c r="AA635" s="36"/>
      <c r="AB635" s="36"/>
      <c r="AC635" s="36"/>
      <c r="AD635" s="36"/>
      <c r="AE635" s="36"/>
      <c r="AF635" s="36"/>
      <c r="AG635" s="36"/>
      <c r="AH635" s="36"/>
      <c r="AI635" s="36"/>
      <c r="AJ635" s="36"/>
      <c r="AK635" s="37"/>
      <c r="AL635" s="37"/>
      <c r="AM635" s="37"/>
      <c r="AN635" s="37"/>
      <c r="AO635" s="37"/>
      <c r="AP635" s="37"/>
      <c r="AQ635" s="36"/>
      <c r="AR635" s="36"/>
      <c r="AS635" s="36"/>
      <c r="AT635" s="36"/>
      <c r="AU635" s="38"/>
      <c r="AV635" s="38"/>
      <c r="AW635" s="38"/>
      <c r="AX635" s="38"/>
    </row>
    <row r="636" spans="1:50" ht="24" hidden="1" customHeight="1">
      <c r="A636" s="35">
        <v>3</v>
      </c>
      <c r="B636" s="35">
        <v>3</v>
      </c>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c r="AA636" s="36"/>
      <c r="AB636" s="36"/>
      <c r="AC636" s="36"/>
      <c r="AD636" s="36"/>
      <c r="AE636" s="36"/>
      <c r="AF636" s="36"/>
      <c r="AG636" s="36"/>
      <c r="AH636" s="36"/>
      <c r="AI636" s="36"/>
      <c r="AJ636" s="36"/>
      <c r="AK636" s="37"/>
      <c r="AL636" s="37"/>
      <c r="AM636" s="37"/>
      <c r="AN636" s="37"/>
      <c r="AO636" s="37"/>
      <c r="AP636" s="37"/>
      <c r="AQ636" s="36"/>
      <c r="AR636" s="36"/>
      <c r="AS636" s="36"/>
      <c r="AT636" s="36"/>
      <c r="AU636" s="38"/>
      <c r="AV636" s="38"/>
      <c r="AW636" s="38"/>
      <c r="AX636" s="38"/>
    </row>
    <row r="637" spans="1:50" ht="24" hidden="1" customHeight="1">
      <c r="A637" s="35">
        <v>4</v>
      </c>
      <c r="B637" s="35">
        <v>4</v>
      </c>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c r="AA637" s="36"/>
      <c r="AB637" s="36"/>
      <c r="AC637" s="36"/>
      <c r="AD637" s="36"/>
      <c r="AE637" s="36"/>
      <c r="AF637" s="36"/>
      <c r="AG637" s="36"/>
      <c r="AH637" s="36"/>
      <c r="AI637" s="36"/>
      <c r="AJ637" s="36"/>
      <c r="AK637" s="37"/>
      <c r="AL637" s="37"/>
      <c r="AM637" s="37"/>
      <c r="AN637" s="37"/>
      <c r="AO637" s="37"/>
      <c r="AP637" s="37"/>
      <c r="AQ637" s="36"/>
      <c r="AR637" s="36"/>
      <c r="AS637" s="36"/>
      <c r="AT637" s="36"/>
      <c r="AU637" s="38"/>
      <c r="AV637" s="38"/>
      <c r="AW637" s="38"/>
      <c r="AX637" s="38"/>
    </row>
    <row r="638" spans="1:50" ht="24" hidden="1" customHeight="1">
      <c r="A638" s="35">
        <v>5</v>
      </c>
      <c r="B638" s="35">
        <v>5</v>
      </c>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c r="AA638" s="36"/>
      <c r="AB638" s="36"/>
      <c r="AC638" s="36"/>
      <c r="AD638" s="36"/>
      <c r="AE638" s="36"/>
      <c r="AF638" s="36"/>
      <c r="AG638" s="36"/>
      <c r="AH638" s="36"/>
      <c r="AI638" s="36"/>
      <c r="AJ638" s="36"/>
      <c r="AK638" s="37"/>
      <c r="AL638" s="37"/>
      <c r="AM638" s="37"/>
      <c r="AN638" s="37"/>
      <c r="AO638" s="37"/>
      <c r="AP638" s="37"/>
      <c r="AQ638" s="36"/>
      <c r="AR638" s="36"/>
      <c r="AS638" s="36"/>
      <c r="AT638" s="36"/>
      <c r="AU638" s="38"/>
      <c r="AV638" s="38"/>
      <c r="AW638" s="38"/>
      <c r="AX638" s="38"/>
    </row>
    <row r="639" spans="1:50" ht="24" hidden="1" customHeight="1">
      <c r="A639" s="35">
        <v>6</v>
      </c>
      <c r="B639" s="35">
        <v>6</v>
      </c>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c r="AA639" s="36"/>
      <c r="AB639" s="36"/>
      <c r="AC639" s="36"/>
      <c r="AD639" s="36"/>
      <c r="AE639" s="36"/>
      <c r="AF639" s="36"/>
      <c r="AG639" s="36"/>
      <c r="AH639" s="36"/>
      <c r="AI639" s="36"/>
      <c r="AJ639" s="36"/>
      <c r="AK639" s="37"/>
      <c r="AL639" s="37"/>
      <c r="AM639" s="37"/>
      <c r="AN639" s="37"/>
      <c r="AO639" s="37"/>
      <c r="AP639" s="37"/>
      <c r="AQ639" s="36"/>
      <c r="AR639" s="36"/>
      <c r="AS639" s="36"/>
      <c r="AT639" s="36"/>
      <c r="AU639" s="38"/>
      <c r="AV639" s="38"/>
      <c r="AW639" s="38"/>
      <c r="AX639" s="38"/>
    </row>
    <row r="640" spans="1:50" ht="24" hidden="1" customHeight="1">
      <c r="A640" s="35">
        <v>7</v>
      </c>
      <c r="B640" s="35">
        <v>7</v>
      </c>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c r="AA640" s="36"/>
      <c r="AB640" s="36"/>
      <c r="AC640" s="36"/>
      <c r="AD640" s="36"/>
      <c r="AE640" s="36"/>
      <c r="AF640" s="36"/>
      <c r="AG640" s="36"/>
      <c r="AH640" s="36"/>
      <c r="AI640" s="36"/>
      <c r="AJ640" s="36"/>
      <c r="AK640" s="37"/>
      <c r="AL640" s="37"/>
      <c r="AM640" s="37"/>
      <c r="AN640" s="37"/>
      <c r="AO640" s="37"/>
      <c r="AP640" s="37"/>
      <c r="AQ640" s="36"/>
      <c r="AR640" s="36"/>
      <c r="AS640" s="36"/>
      <c r="AT640" s="36"/>
      <c r="AU640" s="38"/>
      <c r="AV640" s="38"/>
      <c r="AW640" s="38"/>
      <c r="AX640" s="38"/>
    </row>
    <row r="641" spans="1:50" ht="24" hidden="1" customHeight="1">
      <c r="A641" s="35">
        <v>8</v>
      </c>
      <c r="B641" s="35">
        <v>8</v>
      </c>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c r="AA641" s="36"/>
      <c r="AB641" s="36"/>
      <c r="AC641" s="36"/>
      <c r="AD641" s="36"/>
      <c r="AE641" s="36"/>
      <c r="AF641" s="36"/>
      <c r="AG641" s="36"/>
      <c r="AH641" s="36"/>
      <c r="AI641" s="36"/>
      <c r="AJ641" s="36"/>
      <c r="AK641" s="37"/>
      <c r="AL641" s="37"/>
      <c r="AM641" s="37"/>
      <c r="AN641" s="37"/>
      <c r="AO641" s="37"/>
      <c r="AP641" s="37"/>
      <c r="AQ641" s="36"/>
      <c r="AR641" s="36"/>
      <c r="AS641" s="36"/>
      <c r="AT641" s="36"/>
      <c r="AU641" s="38"/>
      <c r="AV641" s="38"/>
      <c r="AW641" s="38"/>
      <c r="AX641" s="38"/>
    </row>
    <row r="642" spans="1:50" ht="24" hidden="1" customHeight="1">
      <c r="A642" s="35">
        <v>9</v>
      </c>
      <c r="B642" s="35">
        <v>9</v>
      </c>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c r="AA642" s="36"/>
      <c r="AB642" s="36"/>
      <c r="AC642" s="36"/>
      <c r="AD642" s="36"/>
      <c r="AE642" s="36"/>
      <c r="AF642" s="36"/>
      <c r="AG642" s="36"/>
      <c r="AH642" s="36"/>
      <c r="AI642" s="36"/>
      <c r="AJ642" s="36"/>
      <c r="AK642" s="37"/>
      <c r="AL642" s="37"/>
      <c r="AM642" s="37"/>
      <c r="AN642" s="37"/>
      <c r="AO642" s="37"/>
      <c r="AP642" s="37"/>
      <c r="AQ642" s="36"/>
      <c r="AR642" s="36"/>
      <c r="AS642" s="36"/>
      <c r="AT642" s="36"/>
      <c r="AU642" s="38"/>
      <c r="AV642" s="38"/>
      <c r="AW642" s="38"/>
      <c r="AX642" s="38"/>
    </row>
    <row r="643" spans="1:50" ht="24" hidden="1" customHeight="1">
      <c r="A643" s="35">
        <v>10</v>
      </c>
      <c r="B643" s="35">
        <v>10</v>
      </c>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c r="AA643" s="36"/>
      <c r="AB643" s="36"/>
      <c r="AC643" s="36"/>
      <c r="AD643" s="36"/>
      <c r="AE643" s="36"/>
      <c r="AF643" s="36"/>
      <c r="AG643" s="36"/>
      <c r="AH643" s="36"/>
      <c r="AI643" s="36"/>
      <c r="AJ643" s="36"/>
      <c r="AK643" s="37"/>
      <c r="AL643" s="37"/>
      <c r="AM643" s="37"/>
      <c r="AN643" s="37"/>
      <c r="AO643" s="37"/>
      <c r="AP643" s="37"/>
      <c r="AQ643" s="36"/>
      <c r="AR643" s="36"/>
      <c r="AS643" s="36"/>
      <c r="AT643" s="36"/>
      <c r="AU643" s="38"/>
      <c r="AV643" s="38"/>
      <c r="AW643" s="38"/>
      <c r="AX643" s="38"/>
    </row>
    <row r="644" spans="1:50" ht="24" hidden="1" customHeight="1">
      <c r="A644" s="35">
        <v>11</v>
      </c>
      <c r="B644" s="35">
        <v>11</v>
      </c>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c r="AA644" s="36"/>
      <c r="AB644" s="36"/>
      <c r="AC644" s="36"/>
      <c r="AD644" s="36"/>
      <c r="AE644" s="36"/>
      <c r="AF644" s="36"/>
      <c r="AG644" s="36"/>
      <c r="AH644" s="36"/>
      <c r="AI644" s="36"/>
      <c r="AJ644" s="36"/>
      <c r="AK644" s="37"/>
      <c r="AL644" s="37"/>
      <c r="AM644" s="37"/>
      <c r="AN644" s="37"/>
      <c r="AO644" s="37"/>
      <c r="AP644" s="37"/>
      <c r="AQ644" s="36"/>
      <c r="AR644" s="36"/>
      <c r="AS644" s="36"/>
      <c r="AT644" s="36"/>
      <c r="AU644" s="38"/>
      <c r="AV644" s="38"/>
      <c r="AW644" s="38"/>
      <c r="AX644" s="38"/>
    </row>
    <row r="645" spans="1:50" ht="24" hidden="1" customHeight="1">
      <c r="A645" s="35">
        <v>12</v>
      </c>
      <c r="B645" s="35">
        <v>12</v>
      </c>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c r="AA645" s="36"/>
      <c r="AB645" s="36"/>
      <c r="AC645" s="36"/>
      <c r="AD645" s="36"/>
      <c r="AE645" s="36"/>
      <c r="AF645" s="36"/>
      <c r="AG645" s="36"/>
      <c r="AH645" s="36"/>
      <c r="AI645" s="36"/>
      <c r="AJ645" s="36"/>
      <c r="AK645" s="37"/>
      <c r="AL645" s="37"/>
      <c r="AM645" s="37"/>
      <c r="AN645" s="37"/>
      <c r="AO645" s="37"/>
      <c r="AP645" s="37"/>
      <c r="AQ645" s="36"/>
      <c r="AR645" s="36"/>
      <c r="AS645" s="36"/>
      <c r="AT645" s="36"/>
      <c r="AU645" s="38"/>
      <c r="AV645" s="38"/>
      <c r="AW645" s="38"/>
      <c r="AX645" s="38"/>
    </row>
    <row r="646" spans="1:50" ht="24" hidden="1" customHeight="1">
      <c r="A646" s="35">
        <v>13</v>
      </c>
      <c r="B646" s="35">
        <v>13</v>
      </c>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c r="AA646" s="36"/>
      <c r="AB646" s="36"/>
      <c r="AC646" s="36"/>
      <c r="AD646" s="36"/>
      <c r="AE646" s="36"/>
      <c r="AF646" s="36"/>
      <c r="AG646" s="36"/>
      <c r="AH646" s="36"/>
      <c r="AI646" s="36"/>
      <c r="AJ646" s="36"/>
      <c r="AK646" s="37"/>
      <c r="AL646" s="37"/>
      <c r="AM646" s="37"/>
      <c r="AN646" s="37"/>
      <c r="AO646" s="37"/>
      <c r="AP646" s="37"/>
      <c r="AQ646" s="36"/>
      <c r="AR646" s="36"/>
      <c r="AS646" s="36"/>
      <c r="AT646" s="36"/>
      <c r="AU646" s="38"/>
      <c r="AV646" s="38"/>
      <c r="AW646" s="38"/>
      <c r="AX646" s="38"/>
    </row>
    <row r="647" spans="1:50" ht="24" hidden="1" customHeight="1">
      <c r="A647" s="35">
        <v>14</v>
      </c>
      <c r="B647" s="35">
        <v>14</v>
      </c>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c r="AA647" s="36"/>
      <c r="AB647" s="36"/>
      <c r="AC647" s="36"/>
      <c r="AD647" s="36"/>
      <c r="AE647" s="36"/>
      <c r="AF647" s="36"/>
      <c r="AG647" s="36"/>
      <c r="AH647" s="36"/>
      <c r="AI647" s="36"/>
      <c r="AJ647" s="36"/>
      <c r="AK647" s="37"/>
      <c r="AL647" s="37"/>
      <c r="AM647" s="37"/>
      <c r="AN647" s="37"/>
      <c r="AO647" s="37"/>
      <c r="AP647" s="37"/>
      <c r="AQ647" s="36"/>
      <c r="AR647" s="36"/>
      <c r="AS647" s="36"/>
      <c r="AT647" s="36"/>
      <c r="AU647" s="38"/>
      <c r="AV647" s="38"/>
      <c r="AW647" s="38"/>
      <c r="AX647" s="38"/>
    </row>
    <row r="648" spans="1:50" ht="24" hidden="1" customHeight="1">
      <c r="A648" s="35">
        <v>15</v>
      </c>
      <c r="B648" s="35">
        <v>15</v>
      </c>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c r="AA648" s="36"/>
      <c r="AB648" s="36"/>
      <c r="AC648" s="36"/>
      <c r="AD648" s="36"/>
      <c r="AE648" s="36"/>
      <c r="AF648" s="36"/>
      <c r="AG648" s="36"/>
      <c r="AH648" s="36"/>
      <c r="AI648" s="36"/>
      <c r="AJ648" s="36"/>
      <c r="AK648" s="37"/>
      <c r="AL648" s="37"/>
      <c r="AM648" s="37"/>
      <c r="AN648" s="37"/>
      <c r="AO648" s="37"/>
      <c r="AP648" s="37"/>
      <c r="AQ648" s="36"/>
      <c r="AR648" s="36"/>
      <c r="AS648" s="36"/>
      <c r="AT648" s="36"/>
      <c r="AU648" s="38"/>
      <c r="AV648" s="38"/>
      <c r="AW648" s="38"/>
      <c r="AX648" s="38"/>
    </row>
    <row r="649" spans="1:50" ht="24" hidden="1" customHeight="1">
      <c r="A649" s="35">
        <v>16</v>
      </c>
      <c r="B649" s="35">
        <v>16</v>
      </c>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c r="AA649" s="36"/>
      <c r="AB649" s="36"/>
      <c r="AC649" s="36"/>
      <c r="AD649" s="36"/>
      <c r="AE649" s="36"/>
      <c r="AF649" s="36"/>
      <c r="AG649" s="36"/>
      <c r="AH649" s="36"/>
      <c r="AI649" s="36"/>
      <c r="AJ649" s="36"/>
      <c r="AK649" s="37"/>
      <c r="AL649" s="37"/>
      <c r="AM649" s="37"/>
      <c r="AN649" s="37"/>
      <c r="AO649" s="37"/>
      <c r="AP649" s="37"/>
      <c r="AQ649" s="36"/>
      <c r="AR649" s="36"/>
      <c r="AS649" s="36"/>
      <c r="AT649" s="36"/>
      <c r="AU649" s="38"/>
      <c r="AV649" s="38"/>
      <c r="AW649" s="38"/>
      <c r="AX649" s="38"/>
    </row>
    <row r="650" spans="1:50" ht="24" hidden="1" customHeight="1">
      <c r="A650" s="35">
        <v>17</v>
      </c>
      <c r="B650" s="35">
        <v>17</v>
      </c>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c r="AA650" s="36"/>
      <c r="AB650" s="36"/>
      <c r="AC650" s="36"/>
      <c r="AD650" s="36"/>
      <c r="AE650" s="36"/>
      <c r="AF650" s="36"/>
      <c r="AG650" s="36"/>
      <c r="AH650" s="36"/>
      <c r="AI650" s="36"/>
      <c r="AJ650" s="36"/>
      <c r="AK650" s="37"/>
      <c r="AL650" s="37"/>
      <c r="AM650" s="37"/>
      <c r="AN650" s="37"/>
      <c r="AO650" s="37"/>
      <c r="AP650" s="37"/>
      <c r="AQ650" s="36"/>
      <c r="AR650" s="36"/>
      <c r="AS650" s="36"/>
      <c r="AT650" s="36"/>
      <c r="AU650" s="38"/>
      <c r="AV650" s="38"/>
      <c r="AW650" s="38"/>
      <c r="AX650" s="38"/>
    </row>
    <row r="651" spans="1:50" ht="24" hidden="1" customHeight="1">
      <c r="A651" s="35">
        <v>18</v>
      </c>
      <c r="B651" s="35">
        <v>18</v>
      </c>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c r="AA651" s="36"/>
      <c r="AB651" s="36"/>
      <c r="AC651" s="36"/>
      <c r="AD651" s="36"/>
      <c r="AE651" s="36"/>
      <c r="AF651" s="36"/>
      <c r="AG651" s="36"/>
      <c r="AH651" s="36"/>
      <c r="AI651" s="36"/>
      <c r="AJ651" s="36"/>
      <c r="AK651" s="37"/>
      <c r="AL651" s="37"/>
      <c r="AM651" s="37"/>
      <c r="AN651" s="37"/>
      <c r="AO651" s="37"/>
      <c r="AP651" s="37"/>
      <c r="AQ651" s="36"/>
      <c r="AR651" s="36"/>
      <c r="AS651" s="36"/>
      <c r="AT651" s="36"/>
      <c r="AU651" s="38"/>
      <c r="AV651" s="38"/>
      <c r="AW651" s="38"/>
      <c r="AX651" s="38"/>
    </row>
    <row r="652" spans="1:50" ht="24" hidden="1" customHeight="1">
      <c r="A652" s="35">
        <v>19</v>
      </c>
      <c r="B652" s="35">
        <v>19</v>
      </c>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c r="AA652" s="36"/>
      <c r="AB652" s="36"/>
      <c r="AC652" s="36"/>
      <c r="AD652" s="36"/>
      <c r="AE652" s="36"/>
      <c r="AF652" s="36"/>
      <c r="AG652" s="36"/>
      <c r="AH652" s="36"/>
      <c r="AI652" s="36"/>
      <c r="AJ652" s="36"/>
      <c r="AK652" s="37"/>
      <c r="AL652" s="37"/>
      <c r="AM652" s="37"/>
      <c r="AN652" s="37"/>
      <c r="AO652" s="37"/>
      <c r="AP652" s="37"/>
      <c r="AQ652" s="36"/>
      <c r="AR652" s="36"/>
      <c r="AS652" s="36"/>
      <c r="AT652" s="36"/>
      <c r="AU652" s="38"/>
      <c r="AV652" s="38"/>
      <c r="AW652" s="38"/>
      <c r="AX652" s="38"/>
    </row>
    <row r="653" spans="1:50" ht="24" hidden="1" customHeight="1">
      <c r="A653" s="35">
        <v>20</v>
      </c>
      <c r="B653" s="35">
        <v>20</v>
      </c>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c r="AA653" s="36"/>
      <c r="AB653" s="36"/>
      <c r="AC653" s="36"/>
      <c r="AD653" s="36"/>
      <c r="AE653" s="36"/>
      <c r="AF653" s="36"/>
      <c r="AG653" s="36"/>
      <c r="AH653" s="36"/>
      <c r="AI653" s="36"/>
      <c r="AJ653" s="36"/>
      <c r="AK653" s="37"/>
      <c r="AL653" s="37"/>
      <c r="AM653" s="37"/>
      <c r="AN653" s="37"/>
      <c r="AO653" s="37"/>
      <c r="AP653" s="37"/>
      <c r="AQ653" s="36"/>
      <c r="AR653" s="36"/>
      <c r="AS653" s="36"/>
      <c r="AT653" s="36"/>
      <c r="AU653" s="38"/>
      <c r="AV653" s="38"/>
      <c r="AW653" s="38"/>
      <c r="AX653" s="38"/>
    </row>
    <row r="654" spans="1:50" ht="24" hidden="1" customHeight="1">
      <c r="A654" s="35">
        <v>21</v>
      </c>
      <c r="B654" s="35">
        <v>21</v>
      </c>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c r="AA654" s="36"/>
      <c r="AB654" s="36"/>
      <c r="AC654" s="36"/>
      <c r="AD654" s="36"/>
      <c r="AE654" s="36"/>
      <c r="AF654" s="36"/>
      <c r="AG654" s="36"/>
      <c r="AH654" s="36"/>
      <c r="AI654" s="36"/>
      <c r="AJ654" s="36"/>
      <c r="AK654" s="37"/>
      <c r="AL654" s="37"/>
      <c r="AM654" s="37"/>
      <c r="AN654" s="37"/>
      <c r="AO654" s="37"/>
      <c r="AP654" s="37"/>
      <c r="AQ654" s="36"/>
      <c r="AR654" s="36"/>
      <c r="AS654" s="36"/>
      <c r="AT654" s="36"/>
      <c r="AU654" s="38"/>
      <c r="AV654" s="38"/>
      <c r="AW654" s="38"/>
      <c r="AX654" s="38"/>
    </row>
    <row r="655" spans="1:50" ht="24" hidden="1" customHeight="1">
      <c r="A655" s="35">
        <v>22</v>
      </c>
      <c r="B655" s="35">
        <v>22</v>
      </c>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c r="AA655" s="36"/>
      <c r="AB655" s="36"/>
      <c r="AC655" s="36"/>
      <c r="AD655" s="36"/>
      <c r="AE655" s="36"/>
      <c r="AF655" s="36"/>
      <c r="AG655" s="36"/>
      <c r="AH655" s="36"/>
      <c r="AI655" s="36"/>
      <c r="AJ655" s="36"/>
      <c r="AK655" s="37"/>
      <c r="AL655" s="37"/>
      <c r="AM655" s="37"/>
      <c r="AN655" s="37"/>
      <c r="AO655" s="37"/>
      <c r="AP655" s="37"/>
      <c r="AQ655" s="36"/>
      <c r="AR655" s="36"/>
      <c r="AS655" s="36"/>
      <c r="AT655" s="36"/>
      <c r="AU655" s="38"/>
      <c r="AV655" s="38"/>
      <c r="AW655" s="38"/>
      <c r="AX655" s="38"/>
    </row>
    <row r="656" spans="1:50" ht="24" hidden="1" customHeight="1">
      <c r="A656" s="35">
        <v>23</v>
      </c>
      <c r="B656" s="35">
        <v>23</v>
      </c>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c r="AA656" s="36"/>
      <c r="AB656" s="36"/>
      <c r="AC656" s="36"/>
      <c r="AD656" s="36"/>
      <c r="AE656" s="36"/>
      <c r="AF656" s="36"/>
      <c r="AG656" s="36"/>
      <c r="AH656" s="36"/>
      <c r="AI656" s="36"/>
      <c r="AJ656" s="36"/>
      <c r="AK656" s="37"/>
      <c r="AL656" s="37"/>
      <c r="AM656" s="37"/>
      <c r="AN656" s="37"/>
      <c r="AO656" s="37"/>
      <c r="AP656" s="37"/>
      <c r="AQ656" s="36"/>
      <c r="AR656" s="36"/>
      <c r="AS656" s="36"/>
      <c r="AT656" s="36"/>
      <c r="AU656" s="38"/>
      <c r="AV656" s="38"/>
      <c r="AW656" s="38"/>
      <c r="AX656" s="38"/>
    </row>
    <row r="657" spans="1:50" ht="24" hidden="1" customHeight="1">
      <c r="A657" s="35">
        <v>24</v>
      </c>
      <c r="B657" s="35">
        <v>24</v>
      </c>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c r="AA657" s="36"/>
      <c r="AB657" s="36"/>
      <c r="AC657" s="36"/>
      <c r="AD657" s="36"/>
      <c r="AE657" s="36"/>
      <c r="AF657" s="36"/>
      <c r="AG657" s="36"/>
      <c r="AH657" s="36"/>
      <c r="AI657" s="36"/>
      <c r="AJ657" s="36"/>
      <c r="AK657" s="37"/>
      <c r="AL657" s="37"/>
      <c r="AM657" s="37"/>
      <c r="AN657" s="37"/>
      <c r="AO657" s="37"/>
      <c r="AP657" s="37"/>
      <c r="AQ657" s="36"/>
      <c r="AR657" s="36"/>
      <c r="AS657" s="36"/>
      <c r="AT657" s="36"/>
      <c r="AU657" s="38"/>
      <c r="AV657" s="38"/>
      <c r="AW657" s="38"/>
      <c r="AX657" s="38"/>
    </row>
    <row r="658" spans="1:50" ht="24" hidden="1" customHeight="1">
      <c r="A658" s="35">
        <v>25</v>
      </c>
      <c r="B658" s="35">
        <v>25</v>
      </c>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c r="AA658" s="36"/>
      <c r="AB658" s="36"/>
      <c r="AC658" s="36"/>
      <c r="AD658" s="36"/>
      <c r="AE658" s="36"/>
      <c r="AF658" s="36"/>
      <c r="AG658" s="36"/>
      <c r="AH658" s="36"/>
      <c r="AI658" s="36"/>
      <c r="AJ658" s="36"/>
      <c r="AK658" s="37"/>
      <c r="AL658" s="37"/>
      <c r="AM658" s="37"/>
      <c r="AN658" s="37"/>
      <c r="AO658" s="37"/>
      <c r="AP658" s="37"/>
      <c r="AQ658" s="36"/>
      <c r="AR658" s="36"/>
      <c r="AS658" s="36"/>
      <c r="AT658" s="36"/>
      <c r="AU658" s="38"/>
      <c r="AV658" s="38"/>
      <c r="AW658" s="38"/>
      <c r="AX658" s="38"/>
    </row>
    <row r="659" spans="1:50" ht="24" hidden="1" customHeight="1">
      <c r="A659" s="35">
        <v>26</v>
      </c>
      <c r="B659" s="35">
        <v>26</v>
      </c>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c r="AA659" s="36"/>
      <c r="AB659" s="36"/>
      <c r="AC659" s="36"/>
      <c r="AD659" s="36"/>
      <c r="AE659" s="36"/>
      <c r="AF659" s="36"/>
      <c r="AG659" s="36"/>
      <c r="AH659" s="36"/>
      <c r="AI659" s="36"/>
      <c r="AJ659" s="36"/>
      <c r="AK659" s="37"/>
      <c r="AL659" s="37"/>
      <c r="AM659" s="37"/>
      <c r="AN659" s="37"/>
      <c r="AO659" s="37"/>
      <c r="AP659" s="37"/>
      <c r="AQ659" s="36"/>
      <c r="AR659" s="36"/>
      <c r="AS659" s="36"/>
      <c r="AT659" s="36"/>
      <c r="AU659" s="38"/>
      <c r="AV659" s="38"/>
      <c r="AW659" s="38"/>
      <c r="AX659" s="38"/>
    </row>
    <row r="660" spans="1:50" ht="24" hidden="1" customHeight="1">
      <c r="A660" s="35">
        <v>27</v>
      </c>
      <c r="B660" s="35">
        <v>27</v>
      </c>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c r="AA660" s="36"/>
      <c r="AB660" s="36"/>
      <c r="AC660" s="36"/>
      <c r="AD660" s="36"/>
      <c r="AE660" s="36"/>
      <c r="AF660" s="36"/>
      <c r="AG660" s="36"/>
      <c r="AH660" s="36"/>
      <c r="AI660" s="36"/>
      <c r="AJ660" s="36"/>
      <c r="AK660" s="37"/>
      <c r="AL660" s="37"/>
      <c r="AM660" s="37"/>
      <c r="AN660" s="37"/>
      <c r="AO660" s="37"/>
      <c r="AP660" s="37"/>
      <c r="AQ660" s="36"/>
      <c r="AR660" s="36"/>
      <c r="AS660" s="36"/>
      <c r="AT660" s="36"/>
      <c r="AU660" s="38"/>
      <c r="AV660" s="38"/>
      <c r="AW660" s="38"/>
      <c r="AX660" s="38"/>
    </row>
    <row r="661" spans="1:50" ht="24" hidden="1" customHeight="1">
      <c r="A661" s="35">
        <v>28</v>
      </c>
      <c r="B661" s="35">
        <v>28</v>
      </c>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c r="AA661" s="36"/>
      <c r="AB661" s="36"/>
      <c r="AC661" s="36"/>
      <c r="AD661" s="36"/>
      <c r="AE661" s="36"/>
      <c r="AF661" s="36"/>
      <c r="AG661" s="36"/>
      <c r="AH661" s="36"/>
      <c r="AI661" s="36"/>
      <c r="AJ661" s="36"/>
      <c r="AK661" s="37"/>
      <c r="AL661" s="37"/>
      <c r="AM661" s="37"/>
      <c r="AN661" s="37"/>
      <c r="AO661" s="37"/>
      <c r="AP661" s="37"/>
      <c r="AQ661" s="36"/>
      <c r="AR661" s="36"/>
      <c r="AS661" s="36"/>
      <c r="AT661" s="36"/>
      <c r="AU661" s="38"/>
      <c r="AV661" s="38"/>
      <c r="AW661" s="38"/>
      <c r="AX661" s="38"/>
    </row>
    <row r="662" spans="1:50" ht="24" hidden="1" customHeight="1">
      <c r="A662" s="35">
        <v>29</v>
      </c>
      <c r="B662" s="35">
        <v>29</v>
      </c>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c r="AA662" s="36"/>
      <c r="AB662" s="36"/>
      <c r="AC662" s="36"/>
      <c r="AD662" s="36"/>
      <c r="AE662" s="36"/>
      <c r="AF662" s="36"/>
      <c r="AG662" s="36"/>
      <c r="AH662" s="36"/>
      <c r="AI662" s="36"/>
      <c r="AJ662" s="36"/>
      <c r="AK662" s="37"/>
      <c r="AL662" s="37"/>
      <c r="AM662" s="37"/>
      <c r="AN662" s="37"/>
      <c r="AO662" s="37"/>
      <c r="AP662" s="37"/>
      <c r="AQ662" s="36"/>
      <c r="AR662" s="36"/>
      <c r="AS662" s="36"/>
      <c r="AT662" s="36"/>
      <c r="AU662" s="38"/>
      <c r="AV662" s="38"/>
      <c r="AW662" s="38"/>
      <c r="AX662" s="38"/>
    </row>
    <row r="663" spans="1:50" ht="24" hidden="1" customHeight="1">
      <c r="A663" s="35">
        <v>30</v>
      </c>
      <c r="B663" s="35">
        <v>30</v>
      </c>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c r="AA663" s="36"/>
      <c r="AB663" s="36"/>
      <c r="AC663" s="36"/>
      <c r="AD663" s="36"/>
      <c r="AE663" s="36"/>
      <c r="AF663" s="36"/>
      <c r="AG663" s="36"/>
      <c r="AH663" s="36"/>
      <c r="AI663" s="36"/>
      <c r="AJ663" s="36"/>
      <c r="AK663" s="37"/>
      <c r="AL663" s="37"/>
      <c r="AM663" s="37"/>
      <c r="AN663" s="37"/>
      <c r="AO663" s="37"/>
      <c r="AP663" s="37"/>
      <c r="AQ663" s="36"/>
      <c r="AR663" s="36"/>
      <c r="AS663" s="36"/>
      <c r="AT663" s="36"/>
      <c r="AU663" s="38"/>
      <c r="AV663" s="38"/>
      <c r="AW663" s="38"/>
      <c r="AX663" s="38"/>
    </row>
    <row r="665" spans="1:50">
      <c r="B665" s="18" t="s">
        <v>252</v>
      </c>
    </row>
    <row r="666" spans="1:50" ht="34.5" customHeight="1">
      <c r="A666" s="35"/>
      <c r="B666" s="35"/>
      <c r="C666" s="48" t="s">
        <v>231</v>
      </c>
      <c r="D666" s="48"/>
      <c r="E666" s="48"/>
      <c r="F666" s="48"/>
      <c r="G666" s="48"/>
      <c r="H666" s="48"/>
      <c r="I666" s="48"/>
      <c r="J666" s="48"/>
      <c r="K666" s="48"/>
      <c r="L666" s="48"/>
      <c r="M666" s="48" t="s">
        <v>232</v>
      </c>
      <c r="N666" s="48"/>
      <c r="O666" s="48"/>
      <c r="P666" s="48"/>
      <c r="Q666" s="48"/>
      <c r="R666" s="48"/>
      <c r="S666" s="48"/>
      <c r="T666" s="48"/>
      <c r="U666" s="48"/>
      <c r="V666" s="48"/>
      <c r="W666" s="48"/>
      <c r="X666" s="48"/>
      <c r="Y666" s="48"/>
      <c r="Z666" s="48"/>
      <c r="AA666" s="48"/>
      <c r="AB666" s="48"/>
      <c r="AC666" s="48"/>
      <c r="AD666" s="48"/>
      <c r="AE666" s="48"/>
      <c r="AF666" s="48"/>
      <c r="AG666" s="48"/>
      <c r="AH666" s="48"/>
      <c r="AI666" s="48"/>
      <c r="AJ666" s="48"/>
      <c r="AK666" s="61" t="s">
        <v>233</v>
      </c>
      <c r="AL666" s="48"/>
      <c r="AM666" s="48"/>
      <c r="AN666" s="48"/>
      <c r="AO666" s="48"/>
      <c r="AP666" s="48"/>
      <c r="AQ666" s="48" t="s">
        <v>158</v>
      </c>
      <c r="AR666" s="48"/>
      <c r="AS666" s="48"/>
      <c r="AT666" s="48"/>
      <c r="AU666" s="62" t="s">
        <v>159</v>
      </c>
      <c r="AV666" s="63"/>
      <c r="AW666" s="63"/>
      <c r="AX666" s="57"/>
    </row>
    <row r="667" spans="1:50" ht="24" customHeight="1">
      <c r="A667" s="35">
        <v>1</v>
      </c>
      <c r="B667" s="35">
        <v>1</v>
      </c>
      <c r="C667" s="49" t="s">
        <v>190</v>
      </c>
      <c r="D667" s="49"/>
      <c r="E667" s="49"/>
      <c r="F667" s="49"/>
      <c r="G667" s="49"/>
      <c r="H667" s="49"/>
      <c r="I667" s="49"/>
      <c r="J667" s="49"/>
      <c r="K667" s="49"/>
      <c r="L667" s="49"/>
      <c r="M667" s="49" t="s">
        <v>253</v>
      </c>
      <c r="N667" s="49"/>
      <c r="O667" s="49"/>
      <c r="P667" s="49"/>
      <c r="Q667" s="49"/>
      <c r="R667" s="49"/>
      <c r="S667" s="49"/>
      <c r="T667" s="49"/>
      <c r="U667" s="49"/>
      <c r="V667" s="49"/>
      <c r="W667" s="49"/>
      <c r="X667" s="49"/>
      <c r="Y667" s="49"/>
      <c r="Z667" s="49"/>
      <c r="AA667" s="49"/>
      <c r="AB667" s="49"/>
      <c r="AC667" s="49"/>
      <c r="AD667" s="49"/>
      <c r="AE667" s="49"/>
      <c r="AF667" s="49"/>
      <c r="AG667" s="49"/>
      <c r="AH667" s="49"/>
      <c r="AI667" s="49"/>
      <c r="AJ667" s="49"/>
      <c r="AK667" s="50">
        <v>8.5470000000000006</v>
      </c>
      <c r="AL667" s="51"/>
      <c r="AM667" s="51"/>
      <c r="AN667" s="51"/>
      <c r="AO667" s="51"/>
      <c r="AP667" s="51"/>
      <c r="AQ667" s="49">
        <v>8</v>
      </c>
      <c r="AR667" s="49"/>
      <c r="AS667" s="49"/>
      <c r="AT667" s="49"/>
      <c r="AU667" s="52">
        <v>0.76549210206561358</v>
      </c>
      <c r="AV667" s="53"/>
      <c r="AW667" s="53"/>
      <c r="AX667" s="54"/>
    </row>
    <row r="668" spans="1:50" ht="24" customHeight="1">
      <c r="A668" s="35">
        <v>2</v>
      </c>
      <c r="B668" s="35">
        <v>2</v>
      </c>
      <c r="C668" s="49" t="s">
        <v>191</v>
      </c>
      <c r="D668" s="49"/>
      <c r="E668" s="49"/>
      <c r="F668" s="49"/>
      <c r="G668" s="49"/>
      <c r="H668" s="49"/>
      <c r="I668" s="49"/>
      <c r="J668" s="49"/>
      <c r="K668" s="49"/>
      <c r="L668" s="49"/>
      <c r="M668" s="49" t="s">
        <v>192</v>
      </c>
      <c r="N668" s="49"/>
      <c r="O668" s="49"/>
      <c r="P668" s="49"/>
      <c r="Q668" s="49"/>
      <c r="R668" s="49"/>
      <c r="S668" s="49"/>
      <c r="T668" s="49"/>
      <c r="U668" s="49"/>
      <c r="V668" s="49"/>
      <c r="W668" s="49"/>
      <c r="X668" s="49"/>
      <c r="Y668" s="49"/>
      <c r="Z668" s="49"/>
      <c r="AA668" s="49"/>
      <c r="AB668" s="49"/>
      <c r="AC668" s="49"/>
      <c r="AD668" s="49"/>
      <c r="AE668" s="49"/>
      <c r="AF668" s="49"/>
      <c r="AG668" s="49"/>
      <c r="AH668" s="49"/>
      <c r="AI668" s="49"/>
      <c r="AJ668" s="49"/>
      <c r="AK668" s="50">
        <v>4.1684999999999999</v>
      </c>
      <c r="AL668" s="51"/>
      <c r="AM668" s="51"/>
      <c r="AN668" s="51"/>
      <c r="AO668" s="51"/>
      <c r="AP668" s="51"/>
      <c r="AQ668" s="49">
        <v>3</v>
      </c>
      <c r="AR668" s="49"/>
      <c r="AS668" s="49"/>
      <c r="AT668" s="49"/>
      <c r="AU668" s="52">
        <v>0.43850892029289051</v>
      </c>
      <c r="AV668" s="53"/>
      <c r="AW668" s="53"/>
      <c r="AX668" s="54"/>
    </row>
    <row r="669" spans="1:50" ht="24" customHeight="1">
      <c r="A669" s="35">
        <v>3</v>
      </c>
      <c r="B669" s="35">
        <v>3</v>
      </c>
      <c r="C669" s="99" t="s">
        <v>193</v>
      </c>
      <c r="D669" s="100"/>
      <c r="E669" s="100"/>
      <c r="F669" s="100"/>
      <c r="G669" s="100"/>
      <c r="H669" s="100"/>
      <c r="I669" s="100"/>
      <c r="J669" s="100"/>
      <c r="K669" s="100"/>
      <c r="L669" s="101"/>
      <c r="M669" s="49" t="s">
        <v>254</v>
      </c>
      <c r="N669" s="49"/>
      <c r="O669" s="49"/>
      <c r="P669" s="49"/>
      <c r="Q669" s="49"/>
      <c r="R669" s="49"/>
      <c r="S669" s="49"/>
      <c r="T669" s="49"/>
      <c r="U669" s="49"/>
      <c r="V669" s="49"/>
      <c r="W669" s="49"/>
      <c r="X669" s="49"/>
      <c r="Y669" s="49"/>
      <c r="Z669" s="49"/>
      <c r="AA669" s="49"/>
      <c r="AB669" s="49"/>
      <c r="AC669" s="49"/>
      <c r="AD669" s="49"/>
      <c r="AE669" s="49"/>
      <c r="AF669" s="49"/>
      <c r="AG669" s="49"/>
      <c r="AH669" s="49"/>
      <c r="AI669" s="49"/>
      <c r="AJ669" s="49"/>
      <c r="AK669" s="102">
        <v>2.2610700000000001</v>
      </c>
      <c r="AL669" s="103"/>
      <c r="AM669" s="103"/>
      <c r="AN669" s="103"/>
      <c r="AO669" s="103"/>
      <c r="AP669" s="104"/>
      <c r="AQ669" s="49">
        <v>9</v>
      </c>
      <c r="AR669" s="49"/>
      <c r="AS669" s="49"/>
      <c r="AT669" s="49"/>
      <c r="AU669" s="52">
        <v>0.4946933149552033</v>
      </c>
      <c r="AV669" s="53"/>
      <c r="AW669" s="53"/>
      <c r="AX669" s="54"/>
    </row>
    <row r="670" spans="1:50" ht="24" customHeight="1">
      <c r="A670" s="35">
        <v>4</v>
      </c>
      <c r="B670" s="35">
        <v>4</v>
      </c>
      <c r="C670" s="49" t="s">
        <v>180</v>
      </c>
      <c r="D670" s="49"/>
      <c r="E670" s="49"/>
      <c r="F670" s="49"/>
      <c r="G670" s="49"/>
      <c r="H670" s="49"/>
      <c r="I670" s="49"/>
      <c r="J670" s="49"/>
      <c r="K670" s="49"/>
      <c r="L670" s="49"/>
      <c r="M670" s="49" t="s">
        <v>255</v>
      </c>
      <c r="N670" s="49"/>
      <c r="O670" s="49"/>
      <c r="P670" s="49"/>
      <c r="Q670" s="49"/>
      <c r="R670" s="49"/>
      <c r="S670" s="49"/>
      <c r="T670" s="49"/>
      <c r="U670" s="49"/>
      <c r="V670" s="49"/>
      <c r="W670" s="49"/>
      <c r="X670" s="49"/>
      <c r="Y670" s="49"/>
      <c r="Z670" s="49"/>
      <c r="AA670" s="49"/>
      <c r="AB670" s="49"/>
      <c r="AC670" s="49"/>
      <c r="AD670" s="49"/>
      <c r="AE670" s="49"/>
      <c r="AF670" s="49"/>
      <c r="AG670" s="49"/>
      <c r="AH670" s="49"/>
      <c r="AI670" s="49"/>
      <c r="AJ670" s="49"/>
      <c r="AK670" s="50">
        <v>1.9319999999999999</v>
      </c>
      <c r="AL670" s="51"/>
      <c r="AM670" s="51"/>
      <c r="AN670" s="51"/>
      <c r="AO670" s="51"/>
      <c r="AP670" s="51"/>
      <c r="AQ670" s="49">
        <v>2</v>
      </c>
      <c r="AR670" s="49"/>
      <c r="AS670" s="49"/>
      <c r="AT670" s="49"/>
      <c r="AU670" s="52">
        <v>0.98123514751793728</v>
      </c>
      <c r="AV670" s="53"/>
      <c r="AW670" s="53"/>
      <c r="AX670" s="54"/>
    </row>
    <row r="671" spans="1:50" ht="24" customHeight="1">
      <c r="A671" s="35">
        <v>5</v>
      </c>
      <c r="B671" s="35">
        <v>5</v>
      </c>
      <c r="C671" s="49" t="s">
        <v>194</v>
      </c>
      <c r="D671" s="49"/>
      <c r="E671" s="49"/>
      <c r="F671" s="49"/>
      <c r="G671" s="49"/>
      <c r="H671" s="49"/>
      <c r="I671" s="49"/>
      <c r="J671" s="49"/>
      <c r="K671" s="49"/>
      <c r="L671" s="49"/>
      <c r="M671" s="49" t="s">
        <v>195</v>
      </c>
      <c r="N671" s="49"/>
      <c r="O671" s="49"/>
      <c r="P671" s="49"/>
      <c r="Q671" s="49"/>
      <c r="R671" s="49"/>
      <c r="S671" s="49"/>
      <c r="T671" s="49"/>
      <c r="U671" s="49"/>
      <c r="V671" s="49"/>
      <c r="W671" s="49"/>
      <c r="X671" s="49"/>
      <c r="Y671" s="49"/>
      <c r="Z671" s="49"/>
      <c r="AA671" s="49"/>
      <c r="AB671" s="49"/>
      <c r="AC671" s="49"/>
      <c r="AD671" s="49"/>
      <c r="AE671" s="49"/>
      <c r="AF671" s="49"/>
      <c r="AG671" s="49"/>
      <c r="AH671" s="49"/>
      <c r="AI671" s="49"/>
      <c r="AJ671" s="49"/>
      <c r="AK671" s="50">
        <v>1.89</v>
      </c>
      <c r="AL671" s="51"/>
      <c r="AM671" s="51"/>
      <c r="AN671" s="51"/>
      <c r="AO671" s="51"/>
      <c r="AP671" s="51"/>
      <c r="AQ671" s="49">
        <v>7</v>
      </c>
      <c r="AR671" s="49"/>
      <c r="AS671" s="49"/>
      <c r="AT671" s="49"/>
      <c r="AU671" s="52">
        <v>0.2002425159359669</v>
      </c>
      <c r="AV671" s="53"/>
      <c r="AW671" s="53"/>
      <c r="AX671" s="54"/>
    </row>
    <row r="672" spans="1:50" ht="24" customHeight="1">
      <c r="A672" s="35">
        <v>6</v>
      </c>
      <c r="B672" s="35">
        <v>6</v>
      </c>
      <c r="C672" s="49" t="s">
        <v>196</v>
      </c>
      <c r="D672" s="49"/>
      <c r="E672" s="49"/>
      <c r="F672" s="49"/>
      <c r="G672" s="49"/>
      <c r="H672" s="49"/>
      <c r="I672" s="49"/>
      <c r="J672" s="49"/>
      <c r="K672" s="49"/>
      <c r="L672" s="49"/>
      <c r="M672" s="49" t="s">
        <v>197</v>
      </c>
      <c r="N672" s="49"/>
      <c r="O672" s="49"/>
      <c r="P672" s="49"/>
      <c r="Q672" s="49"/>
      <c r="R672" s="49"/>
      <c r="S672" s="49"/>
      <c r="T672" s="49"/>
      <c r="U672" s="49"/>
      <c r="V672" s="49"/>
      <c r="W672" s="49"/>
      <c r="X672" s="49"/>
      <c r="Y672" s="49"/>
      <c r="Z672" s="49"/>
      <c r="AA672" s="49"/>
      <c r="AB672" s="49"/>
      <c r="AC672" s="49"/>
      <c r="AD672" s="49"/>
      <c r="AE672" s="49"/>
      <c r="AF672" s="49"/>
      <c r="AG672" s="49"/>
      <c r="AH672" s="49"/>
      <c r="AI672" s="49"/>
      <c r="AJ672" s="49"/>
      <c r="AK672" s="50">
        <v>1.7535000000000001</v>
      </c>
      <c r="AL672" s="51"/>
      <c r="AM672" s="51"/>
      <c r="AN672" s="51"/>
      <c r="AO672" s="51"/>
      <c r="AP672" s="51"/>
      <c r="AQ672" s="49">
        <v>3</v>
      </c>
      <c r="AR672" s="49"/>
      <c r="AS672" s="49"/>
      <c r="AT672" s="49"/>
      <c r="AU672" s="96">
        <v>0.18900394757945604</v>
      </c>
      <c r="AV672" s="97"/>
      <c r="AW672" s="97"/>
      <c r="AX672" s="98"/>
    </row>
    <row r="673" spans="1:50" ht="24" customHeight="1">
      <c r="A673" s="35">
        <v>7</v>
      </c>
      <c r="B673" s="35">
        <v>7</v>
      </c>
      <c r="C673" s="49" t="s">
        <v>198</v>
      </c>
      <c r="D673" s="49"/>
      <c r="E673" s="49"/>
      <c r="F673" s="49"/>
      <c r="G673" s="49"/>
      <c r="H673" s="49"/>
      <c r="I673" s="49"/>
      <c r="J673" s="49"/>
      <c r="K673" s="49"/>
      <c r="L673" s="49"/>
      <c r="M673" s="49" t="s">
        <v>254</v>
      </c>
      <c r="N673" s="49"/>
      <c r="O673" s="49"/>
      <c r="P673" s="49"/>
      <c r="Q673" s="49"/>
      <c r="R673" s="49"/>
      <c r="S673" s="49"/>
      <c r="T673" s="49"/>
      <c r="U673" s="49"/>
      <c r="V673" s="49"/>
      <c r="W673" s="49"/>
      <c r="X673" s="49"/>
      <c r="Y673" s="49"/>
      <c r="Z673" s="49"/>
      <c r="AA673" s="49"/>
      <c r="AB673" s="49"/>
      <c r="AC673" s="49"/>
      <c r="AD673" s="49"/>
      <c r="AE673" s="49"/>
      <c r="AF673" s="49"/>
      <c r="AG673" s="49"/>
      <c r="AH673" s="49"/>
      <c r="AI673" s="49"/>
      <c r="AJ673" s="49"/>
      <c r="AK673" s="50">
        <v>1.7165919999999999</v>
      </c>
      <c r="AL673" s="51"/>
      <c r="AM673" s="51"/>
      <c r="AN673" s="51"/>
      <c r="AO673" s="51"/>
      <c r="AP673" s="51"/>
      <c r="AQ673" s="49">
        <v>9</v>
      </c>
      <c r="AR673" s="49"/>
      <c r="AS673" s="49"/>
      <c r="AT673" s="49"/>
      <c r="AU673" s="52">
        <v>0.37556846400402566</v>
      </c>
      <c r="AV673" s="53"/>
      <c r="AW673" s="53"/>
      <c r="AX673" s="54"/>
    </row>
    <row r="674" spans="1:50" ht="24" customHeight="1">
      <c r="A674" s="35">
        <v>8</v>
      </c>
      <c r="B674" s="35">
        <v>8</v>
      </c>
      <c r="C674" s="49" t="s">
        <v>199</v>
      </c>
      <c r="D674" s="49"/>
      <c r="E674" s="49"/>
      <c r="F674" s="49"/>
      <c r="G674" s="49"/>
      <c r="H674" s="49"/>
      <c r="I674" s="49"/>
      <c r="J674" s="49"/>
      <c r="K674" s="49"/>
      <c r="L674" s="49"/>
      <c r="M674" s="49" t="s">
        <v>256</v>
      </c>
      <c r="N674" s="49"/>
      <c r="O674" s="49"/>
      <c r="P674" s="49"/>
      <c r="Q674" s="49"/>
      <c r="R674" s="49"/>
      <c r="S674" s="49"/>
      <c r="T674" s="49"/>
      <c r="U674" s="49"/>
      <c r="V674" s="49"/>
      <c r="W674" s="49"/>
      <c r="X674" s="49"/>
      <c r="Y674" s="49"/>
      <c r="Z674" s="49"/>
      <c r="AA674" s="49"/>
      <c r="AB674" s="49"/>
      <c r="AC674" s="49"/>
      <c r="AD674" s="49"/>
      <c r="AE674" s="49"/>
      <c r="AF674" s="49"/>
      <c r="AG674" s="49"/>
      <c r="AH674" s="49"/>
      <c r="AI674" s="49"/>
      <c r="AJ674" s="49"/>
      <c r="AK674" s="50">
        <v>1.2805059999999999</v>
      </c>
      <c r="AL674" s="51"/>
      <c r="AM674" s="51"/>
      <c r="AN674" s="51"/>
      <c r="AO674" s="51"/>
      <c r="AP674" s="51"/>
      <c r="AQ674" s="49">
        <v>4</v>
      </c>
      <c r="AR674" s="49"/>
      <c r="AS674" s="49"/>
      <c r="AT674" s="49"/>
      <c r="AU674" s="52">
        <v>0.58999975466745169</v>
      </c>
      <c r="AV674" s="53"/>
      <c r="AW674" s="53"/>
      <c r="AX674" s="54"/>
    </row>
    <row r="675" spans="1:50" ht="24" customHeight="1">
      <c r="A675" s="35">
        <v>9</v>
      </c>
      <c r="B675" s="35">
        <v>9</v>
      </c>
      <c r="C675" s="49" t="s">
        <v>199</v>
      </c>
      <c r="D675" s="49"/>
      <c r="E675" s="49"/>
      <c r="F675" s="49"/>
      <c r="G675" s="49"/>
      <c r="H675" s="49"/>
      <c r="I675" s="49"/>
      <c r="J675" s="49"/>
      <c r="K675" s="49"/>
      <c r="L675" s="49"/>
      <c r="M675" s="49" t="s">
        <v>254</v>
      </c>
      <c r="N675" s="49"/>
      <c r="O675" s="49"/>
      <c r="P675" s="49"/>
      <c r="Q675" s="49"/>
      <c r="R675" s="49"/>
      <c r="S675" s="49"/>
      <c r="T675" s="49"/>
      <c r="U675" s="49"/>
      <c r="V675" s="49"/>
      <c r="W675" s="49"/>
      <c r="X675" s="49"/>
      <c r="Y675" s="49"/>
      <c r="Z675" s="49"/>
      <c r="AA675" s="49"/>
      <c r="AB675" s="49"/>
      <c r="AC675" s="49"/>
      <c r="AD675" s="49"/>
      <c r="AE675" s="49"/>
      <c r="AF675" s="49"/>
      <c r="AG675" s="49"/>
      <c r="AH675" s="49"/>
      <c r="AI675" s="49"/>
      <c r="AJ675" s="49"/>
      <c r="AK675" s="50">
        <v>1.143597</v>
      </c>
      <c r="AL675" s="51"/>
      <c r="AM675" s="51"/>
      <c r="AN675" s="51"/>
      <c r="AO675" s="51"/>
      <c r="AP675" s="51"/>
      <c r="AQ675" s="49">
        <v>1</v>
      </c>
      <c r="AR675" s="49"/>
      <c r="AS675" s="49"/>
      <c r="AT675" s="49"/>
      <c r="AU675" s="52">
        <v>0.59</v>
      </c>
      <c r="AV675" s="53"/>
      <c r="AW675" s="53"/>
      <c r="AX675" s="54"/>
    </row>
    <row r="676" spans="1:50" ht="24" customHeight="1">
      <c r="A676" s="35">
        <v>10</v>
      </c>
      <c r="B676" s="35">
        <v>10</v>
      </c>
      <c r="C676" s="49" t="s">
        <v>200</v>
      </c>
      <c r="D676" s="49"/>
      <c r="E676" s="49"/>
      <c r="F676" s="49"/>
      <c r="G676" s="49"/>
      <c r="H676" s="49"/>
      <c r="I676" s="49"/>
      <c r="J676" s="49"/>
      <c r="K676" s="49"/>
      <c r="L676" s="49"/>
      <c r="M676" s="49" t="s">
        <v>256</v>
      </c>
      <c r="N676" s="49"/>
      <c r="O676" s="49"/>
      <c r="P676" s="49"/>
      <c r="Q676" s="49"/>
      <c r="R676" s="49"/>
      <c r="S676" s="49"/>
      <c r="T676" s="49"/>
      <c r="U676" s="49"/>
      <c r="V676" s="49"/>
      <c r="W676" s="49"/>
      <c r="X676" s="49"/>
      <c r="Y676" s="49"/>
      <c r="Z676" s="49"/>
      <c r="AA676" s="49"/>
      <c r="AB676" s="49"/>
      <c r="AC676" s="49"/>
      <c r="AD676" s="49"/>
      <c r="AE676" s="49"/>
      <c r="AF676" s="49"/>
      <c r="AG676" s="49"/>
      <c r="AH676" s="49"/>
      <c r="AI676" s="49"/>
      <c r="AJ676" s="49"/>
      <c r="AK676" s="50">
        <v>1.085175</v>
      </c>
      <c r="AL676" s="51"/>
      <c r="AM676" s="51"/>
      <c r="AN676" s="51"/>
      <c r="AO676" s="51"/>
      <c r="AP676" s="51"/>
      <c r="AQ676" s="49">
        <v>1</v>
      </c>
      <c r="AR676" s="49"/>
      <c r="AS676" s="49"/>
      <c r="AT676" s="49"/>
      <c r="AU676" s="52">
        <v>0.5</v>
      </c>
      <c r="AV676" s="53"/>
      <c r="AW676" s="53"/>
      <c r="AX676" s="54"/>
    </row>
    <row r="677" spans="1:50" ht="24" hidden="1" customHeight="1">
      <c r="A677" s="35">
        <v>11</v>
      </c>
      <c r="B677" s="35">
        <v>11</v>
      </c>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c r="AA677" s="36"/>
      <c r="AB677" s="36"/>
      <c r="AC677" s="36"/>
      <c r="AD677" s="36"/>
      <c r="AE677" s="36"/>
      <c r="AF677" s="36"/>
      <c r="AG677" s="36"/>
      <c r="AH677" s="36"/>
      <c r="AI677" s="36"/>
      <c r="AJ677" s="36"/>
      <c r="AK677" s="37"/>
      <c r="AL677" s="37"/>
      <c r="AM677" s="37"/>
      <c r="AN677" s="37"/>
      <c r="AO677" s="37"/>
      <c r="AP677" s="37"/>
      <c r="AQ677" s="36"/>
      <c r="AR677" s="36"/>
      <c r="AS677" s="36"/>
      <c r="AT677" s="36"/>
      <c r="AU677" s="38"/>
      <c r="AV677" s="38"/>
      <c r="AW677" s="38"/>
      <c r="AX677" s="38"/>
    </row>
    <row r="678" spans="1:50" ht="24" hidden="1" customHeight="1">
      <c r="A678" s="35">
        <v>12</v>
      </c>
      <c r="B678" s="35">
        <v>12</v>
      </c>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c r="AA678" s="36"/>
      <c r="AB678" s="36"/>
      <c r="AC678" s="36"/>
      <c r="AD678" s="36"/>
      <c r="AE678" s="36"/>
      <c r="AF678" s="36"/>
      <c r="AG678" s="36"/>
      <c r="AH678" s="36"/>
      <c r="AI678" s="36"/>
      <c r="AJ678" s="36"/>
      <c r="AK678" s="37"/>
      <c r="AL678" s="37"/>
      <c r="AM678" s="37"/>
      <c r="AN678" s="37"/>
      <c r="AO678" s="37"/>
      <c r="AP678" s="37"/>
      <c r="AQ678" s="36"/>
      <c r="AR678" s="36"/>
      <c r="AS678" s="36"/>
      <c r="AT678" s="36"/>
      <c r="AU678" s="38"/>
      <c r="AV678" s="38"/>
      <c r="AW678" s="38"/>
      <c r="AX678" s="38"/>
    </row>
    <row r="679" spans="1:50" ht="24" hidden="1" customHeight="1">
      <c r="A679" s="35">
        <v>13</v>
      </c>
      <c r="B679" s="35">
        <v>13</v>
      </c>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c r="AA679" s="36"/>
      <c r="AB679" s="36"/>
      <c r="AC679" s="36"/>
      <c r="AD679" s="36"/>
      <c r="AE679" s="36"/>
      <c r="AF679" s="36"/>
      <c r="AG679" s="36"/>
      <c r="AH679" s="36"/>
      <c r="AI679" s="36"/>
      <c r="AJ679" s="36"/>
      <c r="AK679" s="37"/>
      <c r="AL679" s="37"/>
      <c r="AM679" s="37"/>
      <c r="AN679" s="37"/>
      <c r="AO679" s="37"/>
      <c r="AP679" s="37"/>
      <c r="AQ679" s="36"/>
      <c r="AR679" s="36"/>
      <c r="AS679" s="36"/>
      <c r="AT679" s="36"/>
      <c r="AU679" s="38"/>
      <c r="AV679" s="38"/>
      <c r="AW679" s="38"/>
      <c r="AX679" s="38"/>
    </row>
    <row r="680" spans="1:50" ht="24" hidden="1" customHeight="1">
      <c r="A680" s="35">
        <v>14</v>
      </c>
      <c r="B680" s="35">
        <v>14</v>
      </c>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c r="AA680" s="36"/>
      <c r="AB680" s="36"/>
      <c r="AC680" s="36"/>
      <c r="AD680" s="36"/>
      <c r="AE680" s="36"/>
      <c r="AF680" s="36"/>
      <c r="AG680" s="36"/>
      <c r="AH680" s="36"/>
      <c r="AI680" s="36"/>
      <c r="AJ680" s="36"/>
      <c r="AK680" s="37"/>
      <c r="AL680" s="37"/>
      <c r="AM680" s="37"/>
      <c r="AN680" s="37"/>
      <c r="AO680" s="37"/>
      <c r="AP680" s="37"/>
      <c r="AQ680" s="36"/>
      <c r="AR680" s="36"/>
      <c r="AS680" s="36"/>
      <c r="AT680" s="36"/>
      <c r="AU680" s="38"/>
      <c r="AV680" s="38"/>
      <c r="AW680" s="38"/>
      <c r="AX680" s="38"/>
    </row>
    <row r="681" spans="1:50" ht="24" hidden="1" customHeight="1">
      <c r="A681" s="35">
        <v>15</v>
      </c>
      <c r="B681" s="35">
        <v>15</v>
      </c>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c r="AA681" s="36"/>
      <c r="AB681" s="36"/>
      <c r="AC681" s="36"/>
      <c r="AD681" s="36"/>
      <c r="AE681" s="36"/>
      <c r="AF681" s="36"/>
      <c r="AG681" s="36"/>
      <c r="AH681" s="36"/>
      <c r="AI681" s="36"/>
      <c r="AJ681" s="36"/>
      <c r="AK681" s="37"/>
      <c r="AL681" s="37"/>
      <c r="AM681" s="37"/>
      <c r="AN681" s="37"/>
      <c r="AO681" s="37"/>
      <c r="AP681" s="37"/>
      <c r="AQ681" s="36"/>
      <c r="AR681" s="36"/>
      <c r="AS681" s="36"/>
      <c r="AT681" s="36"/>
      <c r="AU681" s="38"/>
      <c r="AV681" s="38"/>
      <c r="AW681" s="38"/>
      <c r="AX681" s="38"/>
    </row>
    <row r="682" spans="1:50" ht="24" hidden="1" customHeight="1">
      <c r="A682" s="35">
        <v>16</v>
      </c>
      <c r="B682" s="35">
        <v>16</v>
      </c>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c r="AA682" s="36"/>
      <c r="AB682" s="36"/>
      <c r="AC682" s="36"/>
      <c r="AD682" s="36"/>
      <c r="AE682" s="36"/>
      <c r="AF682" s="36"/>
      <c r="AG682" s="36"/>
      <c r="AH682" s="36"/>
      <c r="AI682" s="36"/>
      <c r="AJ682" s="36"/>
      <c r="AK682" s="37"/>
      <c r="AL682" s="37"/>
      <c r="AM682" s="37"/>
      <c r="AN682" s="37"/>
      <c r="AO682" s="37"/>
      <c r="AP682" s="37"/>
      <c r="AQ682" s="36"/>
      <c r="AR682" s="36"/>
      <c r="AS682" s="36"/>
      <c r="AT682" s="36"/>
      <c r="AU682" s="38"/>
      <c r="AV682" s="38"/>
      <c r="AW682" s="38"/>
      <c r="AX682" s="38"/>
    </row>
    <row r="683" spans="1:50" ht="24" hidden="1" customHeight="1">
      <c r="A683" s="35">
        <v>17</v>
      </c>
      <c r="B683" s="35">
        <v>17</v>
      </c>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c r="AA683" s="36"/>
      <c r="AB683" s="36"/>
      <c r="AC683" s="36"/>
      <c r="AD683" s="36"/>
      <c r="AE683" s="36"/>
      <c r="AF683" s="36"/>
      <c r="AG683" s="36"/>
      <c r="AH683" s="36"/>
      <c r="AI683" s="36"/>
      <c r="AJ683" s="36"/>
      <c r="AK683" s="37"/>
      <c r="AL683" s="37"/>
      <c r="AM683" s="37"/>
      <c r="AN683" s="37"/>
      <c r="AO683" s="37"/>
      <c r="AP683" s="37"/>
      <c r="AQ683" s="36"/>
      <c r="AR683" s="36"/>
      <c r="AS683" s="36"/>
      <c r="AT683" s="36"/>
      <c r="AU683" s="38"/>
      <c r="AV683" s="38"/>
      <c r="AW683" s="38"/>
      <c r="AX683" s="38"/>
    </row>
    <row r="684" spans="1:50" ht="24" hidden="1" customHeight="1">
      <c r="A684" s="35">
        <v>18</v>
      </c>
      <c r="B684" s="35">
        <v>18</v>
      </c>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c r="AA684" s="36"/>
      <c r="AB684" s="36"/>
      <c r="AC684" s="36"/>
      <c r="AD684" s="36"/>
      <c r="AE684" s="36"/>
      <c r="AF684" s="36"/>
      <c r="AG684" s="36"/>
      <c r="AH684" s="36"/>
      <c r="AI684" s="36"/>
      <c r="AJ684" s="36"/>
      <c r="AK684" s="37"/>
      <c r="AL684" s="37"/>
      <c r="AM684" s="37"/>
      <c r="AN684" s="37"/>
      <c r="AO684" s="37"/>
      <c r="AP684" s="37"/>
      <c r="AQ684" s="36"/>
      <c r="AR684" s="36"/>
      <c r="AS684" s="36"/>
      <c r="AT684" s="36"/>
      <c r="AU684" s="38"/>
      <c r="AV684" s="38"/>
      <c r="AW684" s="38"/>
      <c r="AX684" s="38"/>
    </row>
    <row r="685" spans="1:50" ht="24" hidden="1" customHeight="1">
      <c r="A685" s="35">
        <v>19</v>
      </c>
      <c r="B685" s="35">
        <v>19</v>
      </c>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c r="AA685" s="36"/>
      <c r="AB685" s="36"/>
      <c r="AC685" s="36"/>
      <c r="AD685" s="36"/>
      <c r="AE685" s="36"/>
      <c r="AF685" s="36"/>
      <c r="AG685" s="36"/>
      <c r="AH685" s="36"/>
      <c r="AI685" s="36"/>
      <c r="AJ685" s="36"/>
      <c r="AK685" s="37"/>
      <c r="AL685" s="37"/>
      <c r="AM685" s="37"/>
      <c r="AN685" s="37"/>
      <c r="AO685" s="37"/>
      <c r="AP685" s="37"/>
      <c r="AQ685" s="36"/>
      <c r="AR685" s="36"/>
      <c r="AS685" s="36"/>
      <c r="AT685" s="36"/>
      <c r="AU685" s="38"/>
      <c r="AV685" s="38"/>
      <c r="AW685" s="38"/>
      <c r="AX685" s="38"/>
    </row>
    <row r="686" spans="1:50" ht="24" hidden="1" customHeight="1">
      <c r="A686" s="35">
        <v>20</v>
      </c>
      <c r="B686" s="35">
        <v>20</v>
      </c>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c r="AA686" s="36"/>
      <c r="AB686" s="36"/>
      <c r="AC686" s="36"/>
      <c r="AD686" s="36"/>
      <c r="AE686" s="36"/>
      <c r="AF686" s="36"/>
      <c r="AG686" s="36"/>
      <c r="AH686" s="36"/>
      <c r="AI686" s="36"/>
      <c r="AJ686" s="36"/>
      <c r="AK686" s="37"/>
      <c r="AL686" s="37"/>
      <c r="AM686" s="37"/>
      <c r="AN686" s="37"/>
      <c r="AO686" s="37"/>
      <c r="AP686" s="37"/>
      <c r="AQ686" s="36"/>
      <c r="AR686" s="36"/>
      <c r="AS686" s="36"/>
      <c r="AT686" s="36"/>
      <c r="AU686" s="38"/>
      <c r="AV686" s="38"/>
      <c r="AW686" s="38"/>
      <c r="AX686" s="38"/>
    </row>
    <row r="687" spans="1:50" ht="24" hidden="1" customHeight="1">
      <c r="A687" s="35">
        <v>21</v>
      </c>
      <c r="B687" s="35">
        <v>21</v>
      </c>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c r="AA687" s="36"/>
      <c r="AB687" s="36"/>
      <c r="AC687" s="36"/>
      <c r="AD687" s="36"/>
      <c r="AE687" s="36"/>
      <c r="AF687" s="36"/>
      <c r="AG687" s="36"/>
      <c r="AH687" s="36"/>
      <c r="AI687" s="36"/>
      <c r="AJ687" s="36"/>
      <c r="AK687" s="37"/>
      <c r="AL687" s="37"/>
      <c r="AM687" s="37"/>
      <c r="AN687" s="37"/>
      <c r="AO687" s="37"/>
      <c r="AP687" s="37"/>
      <c r="AQ687" s="36"/>
      <c r="AR687" s="36"/>
      <c r="AS687" s="36"/>
      <c r="AT687" s="36"/>
      <c r="AU687" s="38"/>
      <c r="AV687" s="38"/>
      <c r="AW687" s="38"/>
      <c r="AX687" s="38"/>
    </row>
    <row r="688" spans="1:50" ht="24" hidden="1" customHeight="1">
      <c r="A688" s="35">
        <v>22</v>
      </c>
      <c r="B688" s="35">
        <v>22</v>
      </c>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c r="AA688" s="36"/>
      <c r="AB688" s="36"/>
      <c r="AC688" s="36"/>
      <c r="AD688" s="36"/>
      <c r="AE688" s="36"/>
      <c r="AF688" s="36"/>
      <c r="AG688" s="36"/>
      <c r="AH688" s="36"/>
      <c r="AI688" s="36"/>
      <c r="AJ688" s="36"/>
      <c r="AK688" s="37"/>
      <c r="AL688" s="37"/>
      <c r="AM688" s="37"/>
      <c r="AN688" s="37"/>
      <c r="AO688" s="37"/>
      <c r="AP688" s="37"/>
      <c r="AQ688" s="36"/>
      <c r="AR688" s="36"/>
      <c r="AS688" s="36"/>
      <c r="AT688" s="36"/>
      <c r="AU688" s="38"/>
      <c r="AV688" s="38"/>
      <c r="AW688" s="38"/>
      <c r="AX688" s="38"/>
    </row>
    <row r="689" spans="1:50" ht="24" hidden="1" customHeight="1">
      <c r="A689" s="35">
        <v>23</v>
      </c>
      <c r="B689" s="35">
        <v>23</v>
      </c>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c r="AA689" s="36"/>
      <c r="AB689" s="36"/>
      <c r="AC689" s="36"/>
      <c r="AD689" s="36"/>
      <c r="AE689" s="36"/>
      <c r="AF689" s="36"/>
      <c r="AG689" s="36"/>
      <c r="AH689" s="36"/>
      <c r="AI689" s="36"/>
      <c r="AJ689" s="36"/>
      <c r="AK689" s="37"/>
      <c r="AL689" s="37"/>
      <c r="AM689" s="37"/>
      <c r="AN689" s="37"/>
      <c r="AO689" s="37"/>
      <c r="AP689" s="37"/>
      <c r="AQ689" s="36"/>
      <c r="AR689" s="36"/>
      <c r="AS689" s="36"/>
      <c r="AT689" s="36"/>
      <c r="AU689" s="38"/>
      <c r="AV689" s="38"/>
      <c r="AW689" s="38"/>
      <c r="AX689" s="38"/>
    </row>
    <row r="690" spans="1:50" ht="24" hidden="1" customHeight="1">
      <c r="A690" s="35">
        <v>24</v>
      </c>
      <c r="B690" s="35">
        <v>24</v>
      </c>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c r="AA690" s="36"/>
      <c r="AB690" s="36"/>
      <c r="AC690" s="36"/>
      <c r="AD690" s="36"/>
      <c r="AE690" s="36"/>
      <c r="AF690" s="36"/>
      <c r="AG690" s="36"/>
      <c r="AH690" s="36"/>
      <c r="AI690" s="36"/>
      <c r="AJ690" s="36"/>
      <c r="AK690" s="37"/>
      <c r="AL690" s="37"/>
      <c r="AM690" s="37"/>
      <c r="AN690" s="37"/>
      <c r="AO690" s="37"/>
      <c r="AP690" s="37"/>
      <c r="AQ690" s="36"/>
      <c r="AR690" s="36"/>
      <c r="AS690" s="36"/>
      <c r="AT690" s="36"/>
      <c r="AU690" s="38"/>
      <c r="AV690" s="38"/>
      <c r="AW690" s="38"/>
      <c r="AX690" s="38"/>
    </row>
    <row r="691" spans="1:50" ht="24" hidden="1" customHeight="1">
      <c r="A691" s="35">
        <v>25</v>
      </c>
      <c r="B691" s="35">
        <v>25</v>
      </c>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c r="AH691" s="36"/>
      <c r="AI691" s="36"/>
      <c r="AJ691" s="36"/>
      <c r="AK691" s="37"/>
      <c r="AL691" s="37"/>
      <c r="AM691" s="37"/>
      <c r="AN691" s="37"/>
      <c r="AO691" s="37"/>
      <c r="AP691" s="37"/>
      <c r="AQ691" s="36"/>
      <c r="AR691" s="36"/>
      <c r="AS691" s="36"/>
      <c r="AT691" s="36"/>
      <c r="AU691" s="38"/>
      <c r="AV691" s="38"/>
      <c r="AW691" s="38"/>
      <c r="AX691" s="38"/>
    </row>
    <row r="692" spans="1:50" ht="24" hidden="1" customHeight="1">
      <c r="A692" s="35">
        <v>26</v>
      </c>
      <c r="B692" s="35">
        <v>26</v>
      </c>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c r="AA692" s="36"/>
      <c r="AB692" s="36"/>
      <c r="AC692" s="36"/>
      <c r="AD692" s="36"/>
      <c r="AE692" s="36"/>
      <c r="AF692" s="36"/>
      <c r="AG692" s="36"/>
      <c r="AH692" s="36"/>
      <c r="AI692" s="36"/>
      <c r="AJ692" s="36"/>
      <c r="AK692" s="37"/>
      <c r="AL692" s="37"/>
      <c r="AM692" s="37"/>
      <c r="AN692" s="37"/>
      <c r="AO692" s="37"/>
      <c r="AP692" s="37"/>
      <c r="AQ692" s="36"/>
      <c r="AR692" s="36"/>
      <c r="AS692" s="36"/>
      <c r="AT692" s="36"/>
      <c r="AU692" s="38"/>
      <c r="AV692" s="38"/>
      <c r="AW692" s="38"/>
      <c r="AX692" s="38"/>
    </row>
    <row r="693" spans="1:50" ht="24" hidden="1" customHeight="1">
      <c r="A693" s="35">
        <v>27</v>
      </c>
      <c r="B693" s="35">
        <v>27</v>
      </c>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c r="AA693" s="36"/>
      <c r="AB693" s="36"/>
      <c r="AC693" s="36"/>
      <c r="AD693" s="36"/>
      <c r="AE693" s="36"/>
      <c r="AF693" s="36"/>
      <c r="AG693" s="36"/>
      <c r="AH693" s="36"/>
      <c r="AI693" s="36"/>
      <c r="AJ693" s="36"/>
      <c r="AK693" s="37"/>
      <c r="AL693" s="37"/>
      <c r="AM693" s="37"/>
      <c r="AN693" s="37"/>
      <c r="AO693" s="37"/>
      <c r="AP693" s="37"/>
      <c r="AQ693" s="36"/>
      <c r="AR693" s="36"/>
      <c r="AS693" s="36"/>
      <c r="AT693" s="36"/>
      <c r="AU693" s="38"/>
      <c r="AV693" s="38"/>
      <c r="AW693" s="38"/>
      <c r="AX693" s="38"/>
    </row>
    <row r="694" spans="1:50" ht="24" hidden="1" customHeight="1">
      <c r="A694" s="35">
        <v>28</v>
      </c>
      <c r="B694" s="35">
        <v>28</v>
      </c>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c r="AA694" s="36"/>
      <c r="AB694" s="36"/>
      <c r="AC694" s="36"/>
      <c r="AD694" s="36"/>
      <c r="AE694" s="36"/>
      <c r="AF694" s="36"/>
      <c r="AG694" s="36"/>
      <c r="AH694" s="36"/>
      <c r="AI694" s="36"/>
      <c r="AJ694" s="36"/>
      <c r="AK694" s="37"/>
      <c r="AL694" s="37"/>
      <c r="AM694" s="37"/>
      <c r="AN694" s="37"/>
      <c r="AO694" s="37"/>
      <c r="AP694" s="37"/>
      <c r="AQ694" s="36"/>
      <c r="AR694" s="36"/>
      <c r="AS694" s="36"/>
      <c r="AT694" s="36"/>
      <c r="AU694" s="38"/>
      <c r="AV694" s="38"/>
      <c r="AW694" s="38"/>
      <c r="AX694" s="38"/>
    </row>
    <row r="695" spans="1:50" ht="24" hidden="1" customHeight="1">
      <c r="A695" s="35">
        <v>29</v>
      </c>
      <c r="B695" s="35">
        <v>29</v>
      </c>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c r="AA695" s="36"/>
      <c r="AB695" s="36"/>
      <c r="AC695" s="36"/>
      <c r="AD695" s="36"/>
      <c r="AE695" s="36"/>
      <c r="AF695" s="36"/>
      <c r="AG695" s="36"/>
      <c r="AH695" s="36"/>
      <c r="AI695" s="36"/>
      <c r="AJ695" s="36"/>
      <c r="AK695" s="37"/>
      <c r="AL695" s="37"/>
      <c r="AM695" s="37"/>
      <c r="AN695" s="37"/>
      <c r="AO695" s="37"/>
      <c r="AP695" s="37"/>
      <c r="AQ695" s="36"/>
      <c r="AR695" s="36"/>
      <c r="AS695" s="36"/>
      <c r="AT695" s="36"/>
      <c r="AU695" s="38"/>
      <c r="AV695" s="38"/>
      <c r="AW695" s="38"/>
      <c r="AX695" s="38"/>
    </row>
    <row r="696" spans="1:50" ht="24" hidden="1" customHeight="1">
      <c r="A696" s="35">
        <v>30</v>
      </c>
      <c r="B696" s="35">
        <v>30</v>
      </c>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c r="AA696" s="36"/>
      <c r="AB696" s="36"/>
      <c r="AC696" s="36"/>
      <c r="AD696" s="36"/>
      <c r="AE696" s="36"/>
      <c r="AF696" s="36"/>
      <c r="AG696" s="36"/>
      <c r="AH696" s="36"/>
      <c r="AI696" s="36"/>
      <c r="AJ696" s="36"/>
      <c r="AK696" s="37"/>
      <c r="AL696" s="37"/>
      <c r="AM696" s="37"/>
      <c r="AN696" s="37"/>
      <c r="AO696" s="37"/>
      <c r="AP696" s="37"/>
      <c r="AQ696" s="36"/>
      <c r="AR696" s="36"/>
      <c r="AS696" s="36"/>
      <c r="AT696" s="36"/>
      <c r="AU696" s="38"/>
      <c r="AV696" s="38"/>
      <c r="AW696" s="38"/>
      <c r="AX696" s="38"/>
    </row>
    <row r="698" spans="1:50">
      <c r="B698" s="18" t="s">
        <v>257</v>
      </c>
    </row>
    <row r="699" spans="1:50" ht="34.5" customHeight="1">
      <c r="A699" s="35"/>
      <c r="B699" s="35"/>
      <c r="C699" s="48" t="s">
        <v>231</v>
      </c>
      <c r="D699" s="48"/>
      <c r="E699" s="48"/>
      <c r="F699" s="48"/>
      <c r="G699" s="48"/>
      <c r="H699" s="48"/>
      <c r="I699" s="48"/>
      <c r="J699" s="48"/>
      <c r="K699" s="48"/>
      <c r="L699" s="48"/>
      <c r="M699" s="48" t="s">
        <v>232</v>
      </c>
      <c r="N699" s="48"/>
      <c r="O699" s="48"/>
      <c r="P699" s="48"/>
      <c r="Q699" s="48"/>
      <c r="R699" s="48"/>
      <c r="S699" s="48"/>
      <c r="T699" s="48"/>
      <c r="U699" s="48"/>
      <c r="V699" s="48"/>
      <c r="W699" s="48"/>
      <c r="X699" s="48"/>
      <c r="Y699" s="48"/>
      <c r="Z699" s="48"/>
      <c r="AA699" s="48"/>
      <c r="AB699" s="48"/>
      <c r="AC699" s="48"/>
      <c r="AD699" s="48"/>
      <c r="AE699" s="48"/>
      <c r="AF699" s="48"/>
      <c r="AG699" s="48"/>
      <c r="AH699" s="48"/>
      <c r="AI699" s="48"/>
      <c r="AJ699" s="48"/>
      <c r="AK699" s="61" t="s">
        <v>233</v>
      </c>
      <c r="AL699" s="48"/>
      <c r="AM699" s="48"/>
      <c r="AN699" s="48"/>
      <c r="AO699" s="48"/>
      <c r="AP699" s="48"/>
      <c r="AQ699" s="48" t="s">
        <v>158</v>
      </c>
      <c r="AR699" s="48"/>
      <c r="AS699" s="48"/>
      <c r="AT699" s="48"/>
      <c r="AU699" s="62" t="s">
        <v>159</v>
      </c>
      <c r="AV699" s="63"/>
      <c r="AW699" s="63"/>
      <c r="AX699" s="57"/>
    </row>
    <row r="700" spans="1:50" ht="24" customHeight="1">
      <c r="A700" s="35">
        <v>1</v>
      </c>
      <c r="B700" s="35">
        <v>1</v>
      </c>
      <c r="C700" s="93" t="s">
        <v>258</v>
      </c>
      <c r="D700" s="94"/>
      <c r="E700" s="94"/>
      <c r="F700" s="94"/>
      <c r="G700" s="94"/>
      <c r="H700" s="94"/>
      <c r="I700" s="94"/>
      <c r="J700" s="94"/>
      <c r="K700" s="94"/>
      <c r="L700" s="95"/>
      <c r="M700" s="49" t="s">
        <v>259</v>
      </c>
      <c r="N700" s="49"/>
      <c r="O700" s="49"/>
      <c r="P700" s="49"/>
      <c r="Q700" s="49"/>
      <c r="R700" s="49"/>
      <c r="S700" s="49"/>
      <c r="T700" s="49"/>
      <c r="U700" s="49"/>
      <c r="V700" s="49"/>
      <c r="W700" s="49"/>
      <c r="X700" s="49"/>
      <c r="Y700" s="49"/>
      <c r="Z700" s="49"/>
      <c r="AA700" s="49"/>
      <c r="AB700" s="49"/>
      <c r="AC700" s="49"/>
      <c r="AD700" s="49"/>
      <c r="AE700" s="49"/>
      <c r="AF700" s="49"/>
      <c r="AG700" s="49"/>
      <c r="AH700" s="49"/>
      <c r="AI700" s="49"/>
      <c r="AJ700" s="49"/>
      <c r="AK700" s="50">
        <v>5.64</v>
      </c>
      <c r="AL700" s="51"/>
      <c r="AM700" s="51"/>
      <c r="AN700" s="51"/>
      <c r="AO700" s="51"/>
      <c r="AP700" s="51"/>
      <c r="AQ700" s="49">
        <v>2</v>
      </c>
      <c r="AR700" s="49"/>
      <c r="AS700" s="49"/>
      <c r="AT700" s="49"/>
      <c r="AU700" s="52">
        <v>0.77742558325753253</v>
      </c>
      <c r="AV700" s="53"/>
      <c r="AW700" s="53"/>
      <c r="AX700" s="54"/>
    </row>
    <row r="701" spans="1:50" ht="24" hidden="1" customHeight="1">
      <c r="A701" s="35">
        <v>2</v>
      </c>
      <c r="B701" s="35">
        <v>2</v>
      </c>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c r="AA701" s="36"/>
      <c r="AB701" s="36"/>
      <c r="AC701" s="36"/>
      <c r="AD701" s="36"/>
      <c r="AE701" s="36"/>
      <c r="AF701" s="36"/>
      <c r="AG701" s="36"/>
      <c r="AH701" s="36"/>
      <c r="AI701" s="36"/>
      <c r="AJ701" s="36"/>
      <c r="AK701" s="37"/>
      <c r="AL701" s="37"/>
      <c r="AM701" s="37"/>
      <c r="AN701" s="37"/>
      <c r="AO701" s="37"/>
      <c r="AP701" s="37"/>
      <c r="AQ701" s="36"/>
      <c r="AR701" s="36"/>
      <c r="AS701" s="36"/>
      <c r="AT701" s="36"/>
      <c r="AU701" s="38"/>
      <c r="AV701" s="38"/>
      <c r="AW701" s="38"/>
      <c r="AX701" s="38"/>
    </row>
    <row r="702" spans="1:50" ht="24" hidden="1" customHeight="1">
      <c r="A702" s="35">
        <v>3</v>
      </c>
      <c r="B702" s="35">
        <v>3</v>
      </c>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c r="AA702" s="36"/>
      <c r="AB702" s="36"/>
      <c r="AC702" s="36"/>
      <c r="AD702" s="36"/>
      <c r="AE702" s="36"/>
      <c r="AF702" s="36"/>
      <c r="AG702" s="36"/>
      <c r="AH702" s="36"/>
      <c r="AI702" s="36"/>
      <c r="AJ702" s="36"/>
      <c r="AK702" s="37"/>
      <c r="AL702" s="37"/>
      <c r="AM702" s="37"/>
      <c r="AN702" s="37"/>
      <c r="AO702" s="37"/>
      <c r="AP702" s="37"/>
      <c r="AQ702" s="36"/>
      <c r="AR702" s="36"/>
      <c r="AS702" s="36"/>
      <c r="AT702" s="36"/>
      <c r="AU702" s="38"/>
      <c r="AV702" s="38"/>
      <c r="AW702" s="38"/>
      <c r="AX702" s="38"/>
    </row>
    <row r="703" spans="1:50" ht="24" hidden="1" customHeight="1">
      <c r="A703" s="35">
        <v>4</v>
      </c>
      <c r="B703" s="35">
        <v>4</v>
      </c>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c r="AA703" s="36"/>
      <c r="AB703" s="36"/>
      <c r="AC703" s="36"/>
      <c r="AD703" s="36"/>
      <c r="AE703" s="36"/>
      <c r="AF703" s="36"/>
      <c r="AG703" s="36"/>
      <c r="AH703" s="36"/>
      <c r="AI703" s="36"/>
      <c r="AJ703" s="36"/>
      <c r="AK703" s="37"/>
      <c r="AL703" s="37"/>
      <c r="AM703" s="37"/>
      <c r="AN703" s="37"/>
      <c r="AO703" s="37"/>
      <c r="AP703" s="37"/>
      <c r="AQ703" s="36"/>
      <c r="AR703" s="36"/>
      <c r="AS703" s="36"/>
      <c r="AT703" s="36"/>
      <c r="AU703" s="38"/>
      <c r="AV703" s="38"/>
      <c r="AW703" s="38"/>
      <c r="AX703" s="38"/>
    </row>
    <row r="704" spans="1:50" ht="24" hidden="1" customHeight="1">
      <c r="A704" s="35">
        <v>5</v>
      </c>
      <c r="B704" s="35">
        <v>5</v>
      </c>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c r="AA704" s="36"/>
      <c r="AB704" s="36"/>
      <c r="AC704" s="36"/>
      <c r="AD704" s="36"/>
      <c r="AE704" s="36"/>
      <c r="AF704" s="36"/>
      <c r="AG704" s="36"/>
      <c r="AH704" s="36"/>
      <c r="AI704" s="36"/>
      <c r="AJ704" s="36"/>
      <c r="AK704" s="37"/>
      <c r="AL704" s="37"/>
      <c r="AM704" s="37"/>
      <c r="AN704" s="37"/>
      <c r="AO704" s="37"/>
      <c r="AP704" s="37"/>
      <c r="AQ704" s="36"/>
      <c r="AR704" s="36"/>
      <c r="AS704" s="36"/>
      <c r="AT704" s="36"/>
      <c r="AU704" s="38"/>
      <c r="AV704" s="38"/>
      <c r="AW704" s="38"/>
      <c r="AX704" s="38"/>
    </row>
    <row r="705" spans="1:50" ht="24" hidden="1" customHeight="1">
      <c r="A705" s="35">
        <v>6</v>
      </c>
      <c r="B705" s="35">
        <v>6</v>
      </c>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c r="AA705" s="36"/>
      <c r="AB705" s="36"/>
      <c r="AC705" s="36"/>
      <c r="AD705" s="36"/>
      <c r="AE705" s="36"/>
      <c r="AF705" s="36"/>
      <c r="AG705" s="36"/>
      <c r="AH705" s="36"/>
      <c r="AI705" s="36"/>
      <c r="AJ705" s="36"/>
      <c r="AK705" s="37"/>
      <c r="AL705" s="37"/>
      <c r="AM705" s="37"/>
      <c r="AN705" s="37"/>
      <c r="AO705" s="37"/>
      <c r="AP705" s="37"/>
      <c r="AQ705" s="36"/>
      <c r="AR705" s="36"/>
      <c r="AS705" s="36"/>
      <c r="AT705" s="36"/>
      <c r="AU705" s="38"/>
      <c r="AV705" s="38"/>
      <c r="AW705" s="38"/>
      <c r="AX705" s="38"/>
    </row>
    <row r="706" spans="1:50" ht="24" hidden="1" customHeight="1">
      <c r="A706" s="35">
        <v>7</v>
      </c>
      <c r="B706" s="35">
        <v>7</v>
      </c>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c r="AA706" s="36"/>
      <c r="AB706" s="36"/>
      <c r="AC706" s="36"/>
      <c r="AD706" s="36"/>
      <c r="AE706" s="36"/>
      <c r="AF706" s="36"/>
      <c r="AG706" s="36"/>
      <c r="AH706" s="36"/>
      <c r="AI706" s="36"/>
      <c r="AJ706" s="36"/>
      <c r="AK706" s="37"/>
      <c r="AL706" s="37"/>
      <c r="AM706" s="37"/>
      <c r="AN706" s="37"/>
      <c r="AO706" s="37"/>
      <c r="AP706" s="37"/>
      <c r="AQ706" s="36"/>
      <c r="AR706" s="36"/>
      <c r="AS706" s="36"/>
      <c r="AT706" s="36"/>
      <c r="AU706" s="38"/>
      <c r="AV706" s="38"/>
      <c r="AW706" s="38"/>
      <c r="AX706" s="38"/>
    </row>
    <row r="707" spans="1:50" ht="24" hidden="1" customHeight="1">
      <c r="A707" s="35">
        <v>8</v>
      </c>
      <c r="B707" s="35">
        <v>8</v>
      </c>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c r="AA707" s="36"/>
      <c r="AB707" s="36"/>
      <c r="AC707" s="36"/>
      <c r="AD707" s="36"/>
      <c r="AE707" s="36"/>
      <c r="AF707" s="36"/>
      <c r="AG707" s="36"/>
      <c r="AH707" s="36"/>
      <c r="AI707" s="36"/>
      <c r="AJ707" s="36"/>
      <c r="AK707" s="37"/>
      <c r="AL707" s="37"/>
      <c r="AM707" s="37"/>
      <c r="AN707" s="37"/>
      <c r="AO707" s="37"/>
      <c r="AP707" s="37"/>
      <c r="AQ707" s="36"/>
      <c r="AR707" s="36"/>
      <c r="AS707" s="36"/>
      <c r="AT707" s="36"/>
      <c r="AU707" s="38"/>
      <c r="AV707" s="38"/>
      <c r="AW707" s="38"/>
      <c r="AX707" s="38"/>
    </row>
    <row r="708" spans="1:50" ht="24" hidden="1" customHeight="1">
      <c r="A708" s="35">
        <v>9</v>
      </c>
      <c r="B708" s="35">
        <v>9</v>
      </c>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c r="AA708" s="36"/>
      <c r="AB708" s="36"/>
      <c r="AC708" s="36"/>
      <c r="AD708" s="36"/>
      <c r="AE708" s="36"/>
      <c r="AF708" s="36"/>
      <c r="AG708" s="36"/>
      <c r="AH708" s="36"/>
      <c r="AI708" s="36"/>
      <c r="AJ708" s="36"/>
      <c r="AK708" s="37"/>
      <c r="AL708" s="37"/>
      <c r="AM708" s="37"/>
      <c r="AN708" s="37"/>
      <c r="AO708" s="37"/>
      <c r="AP708" s="37"/>
      <c r="AQ708" s="36"/>
      <c r="AR708" s="36"/>
      <c r="AS708" s="36"/>
      <c r="AT708" s="36"/>
      <c r="AU708" s="38"/>
      <c r="AV708" s="38"/>
      <c r="AW708" s="38"/>
      <c r="AX708" s="38"/>
    </row>
    <row r="709" spans="1:50" ht="24" hidden="1" customHeight="1">
      <c r="A709" s="35">
        <v>10</v>
      </c>
      <c r="B709" s="35">
        <v>10</v>
      </c>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c r="AA709" s="36"/>
      <c r="AB709" s="36"/>
      <c r="AC709" s="36"/>
      <c r="AD709" s="36"/>
      <c r="AE709" s="36"/>
      <c r="AF709" s="36"/>
      <c r="AG709" s="36"/>
      <c r="AH709" s="36"/>
      <c r="AI709" s="36"/>
      <c r="AJ709" s="36"/>
      <c r="AK709" s="37"/>
      <c r="AL709" s="37"/>
      <c r="AM709" s="37"/>
      <c r="AN709" s="37"/>
      <c r="AO709" s="37"/>
      <c r="AP709" s="37"/>
      <c r="AQ709" s="36"/>
      <c r="AR709" s="36"/>
      <c r="AS709" s="36"/>
      <c r="AT709" s="36"/>
      <c r="AU709" s="38"/>
      <c r="AV709" s="38"/>
      <c r="AW709" s="38"/>
      <c r="AX709" s="38"/>
    </row>
    <row r="710" spans="1:50" ht="24" hidden="1" customHeight="1">
      <c r="A710" s="35">
        <v>11</v>
      </c>
      <c r="B710" s="35">
        <v>11</v>
      </c>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c r="AA710" s="36"/>
      <c r="AB710" s="36"/>
      <c r="AC710" s="36"/>
      <c r="AD710" s="36"/>
      <c r="AE710" s="36"/>
      <c r="AF710" s="36"/>
      <c r="AG710" s="36"/>
      <c r="AH710" s="36"/>
      <c r="AI710" s="36"/>
      <c r="AJ710" s="36"/>
      <c r="AK710" s="37"/>
      <c r="AL710" s="37"/>
      <c r="AM710" s="37"/>
      <c r="AN710" s="37"/>
      <c r="AO710" s="37"/>
      <c r="AP710" s="37"/>
      <c r="AQ710" s="36"/>
      <c r="AR710" s="36"/>
      <c r="AS710" s="36"/>
      <c r="AT710" s="36"/>
      <c r="AU710" s="38"/>
      <c r="AV710" s="38"/>
      <c r="AW710" s="38"/>
      <c r="AX710" s="38"/>
    </row>
    <row r="711" spans="1:50" ht="24" hidden="1" customHeight="1">
      <c r="A711" s="35">
        <v>12</v>
      </c>
      <c r="B711" s="35">
        <v>12</v>
      </c>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c r="AA711" s="36"/>
      <c r="AB711" s="36"/>
      <c r="AC711" s="36"/>
      <c r="AD711" s="36"/>
      <c r="AE711" s="36"/>
      <c r="AF711" s="36"/>
      <c r="AG711" s="36"/>
      <c r="AH711" s="36"/>
      <c r="AI711" s="36"/>
      <c r="AJ711" s="36"/>
      <c r="AK711" s="37"/>
      <c r="AL711" s="37"/>
      <c r="AM711" s="37"/>
      <c r="AN711" s="37"/>
      <c r="AO711" s="37"/>
      <c r="AP711" s="37"/>
      <c r="AQ711" s="36"/>
      <c r="AR711" s="36"/>
      <c r="AS711" s="36"/>
      <c r="AT711" s="36"/>
      <c r="AU711" s="38"/>
      <c r="AV711" s="38"/>
      <c r="AW711" s="38"/>
      <c r="AX711" s="38"/>
    </row>
    <row r="712" spans="1:50" ht="24" hidden="1" customHeight="1">
      <c r="A712" s="35">
        <v>13</v>
      </c>
      <c r="B712" s="35">
        <v>13</v>
      </c>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c r="AA712" s="36"/>
      <c r="AB712" s="36"/>
      <c r="AC712" s="36"/>
      <c r="AD712" s="36"/>
      <c r="AE712" s="36"/>
      <c r="AF712" s="36"/>
      <c r="AG712" s="36"/>
      <c r="AH712" s="36"/>
      <c r="AI712" s="36"/>
      <c r="AJ712" s="36"/>
      <c r="AK712" s="37"/>
      <c r="AL712" s="37"/>
      <c r="AM712" s="37"/>
      <c r="AN712" s="37"/>
      <c r="AO712" s="37"/>
      <c r="AP712" s="37"/>
      <c r="AQ712" s="36"/>
      <c r="AR712" s="36"/>
      <c r="AS712" s="36"/>
      <c r="AT712" s="36"/>
      <c r="AU712" s="38"/>
      <c r="AV712" s="38"/>
      <c r="AW712" s="38"/>
      <c r="AX712" s="38"/>
    </row>
    <row r="713" spans="1:50" ht="24" hidden="1" customHeight="1">
      <c r="A713" s="35">
        <v>14</v>
      </c>
      <c r="B713" s="35">
        <v>14</v>
      </c>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c r="AA713" s="36"/>
      <c r="AB713" s="36"/>
      <c r="AC713" s="36"/>
      <c r="AD713" s="36"/>
      <c r="AE713" s="36"/>
      <c r="AF713" s="36"/>
      <c r="AG713" s="36"/>
      <c r="AH713" s="36"/>
      <c r="AI713" s="36"/>
      <c r="AJ713" s="36"/>
      <c r="AK713" s="37"/>
      <c r="AL713" s="37"/>
      <c r="AM713" s="37"/>
      <c r="AN713" s="37"/>
      <c r="AO713" s="37"/>
      <c r="AP713" s="37"/>
      <c r="AQ713" s="36"/>
      <c r="AR713" s="36"/>
      <c r="AS713" s="36"/>
      <c r="AT713" s="36"/>
      <c r="AU713" s="38"/>
      <c r="AV713" s="38"/>
      <c r="AW713" s="38"/>
      <c r="AX713" s="38"/>
    </row>
    <row r="714" spans="1:50" ht="24" hidden="1" customHeight="1">
      <c r="A714" s="35">
        <v>15</v>
      </c>
      <c r="B714" s="35">
        <v>15</v>
      </c>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c r="AA714" s="36"/>
      <c r="AB714" s="36"/>
      <c r="AC714" s="36"/>
      <c r="AD714" s="36"/>
      <c r="AE714" s="36"/>
      <c r="AF714" s="36"/>
      <c r="AG714" s="36"/>
      <c r="AH714" s="36"/>
      <c r="AI714" s="36"/>
      <c r="AJ714" s="36"/>
      <c r="AK714" s="37"/>
      <c r="AL714" s="37"/>
      <c r="AM714" s="37"/>
      <c r="AN714" s="37"/>
      <c r="AO714" s="37"/>
      <c r="AP714" s="37"/>
      <c r="AQ714" s="36"/>
      <c r="AR714" s="36"/>
      <c r="AS714" s="36"/>
      <c r="AT714" s="36"/>
      <c r="AU714" s="38"/>
      <c r="AV714" s="38"/>
      <c r="AW714" s="38"/>
      <c r="AX714" s="38"/>
    </row>
    <row r="715" spans="1:50" ht="24" hidden="1" customHeight="1">
      <c r="A715" s="35">
        <v>16</v>
      </c>
      <c r="B715" s="35">
        <v>16</v>
      </c>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c r="AA715" s="36"/>
      <c r="AB715" s="36"/>
      <c r="AC715" s="36"/>
      <c r="AD715" s="36"/>
      <c r="AE715" s="36"/>
      <c r="AF715" s="36"/>
      <c r="AG715" s="36"/>
      <c r="AH715" s="36"/>
      <c r="AI715" s="36"/>
      <c r="AJ715" s="36"/>
      <c r="AK715" s="37"/>
      <c r="AL715" s="37"/>
      <c r="AM715" s="37"/>
      <c r="AN715" s="37"/>
      <c r="AO715" s="37"/>
      <c r="AP715" s="37"/>
      <c r="AQ715" s="36"/>
      <c r="AR715" s="36"/>
      <c r="AS715" s="36"/>
      <c r="AT715" s="36"/>
      <c r="AU715" s="38"/>
      <c r="AV715" s="38"/>
      <c r="AW715" s="38"/>
      <c r="AX715" s="38"/>
    </row>
    <row r="716" spans="1:50" ht="24" hidden="1" customHeight="1">
      <c r="A716" s="35">
        <v>17</v>
      </c>
      <c r="B716" s="35">
        <v>17</v>
      </c>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c r="AA716" s="36"/>
      <c r="AB716" s="36"/>
      <c r="AC716" s="36"/>
      <c r="AD716" s="36"/>
      <c r="AE716" s="36"/>
      <c r="AF716" s="36"/>
      <c r="AG716" s="36"/>
      <c r="AH716" s="36"/>
      <c r="AI716" s="36"/>
      <c r="AJ716" s="36"/>
      <c r="AK716" s="37"/>
      <c r="AL716" s="37"/>
      <c r="AM716" s="37"/>
      <c r="AN716" s="37"/>
      <c r="AO716" s="37"/>
      <c r="AP716" s="37"/>
      <c r="AQ716" s="36"/>
      <c r="AR716" s="36"/>
      <c r="AS716" s="36"/>
      <c r="AT716" s="36"/>
      <c r="AU716" s="38"/>
      <c r="AV716" s="38"/>
      <c r="AW716" s="38"/>
      <c r="AX716" s="38"/>
    </row>
    <row r="717" spans="1:50" ht="24" hidden="1" customHeight="1">
      <c r="A717" s="35">
        <v>18</v>
      </c>
      <c r="B717" s="35">
        <v>18</v>
      </c>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c r="AA717" s="36"/>
      <c r="AB717" s="36"/>
      <c r="AC717" s="36"/>
      <c r="AD717" s="36"/>
      <c r="AE717" s="36"/>
      <c r="AF717" s="36"/>
      <c r="AG717" s="36"/>
      <c r="AH717" s="36"/>
      <c r="AI717" s="36"/>
      <c r="AJ717" s="36"/>
      <c r="AK717" s="37"/>
      <c r="AL717" s="37"/>
      <c r="AM717" s="37"/>
      <c r="AN717" s="37"/>
      <c r="AO717" s="37"/>
      <c r="AP717" s="37"/>
      <c r="AQ717" s="36"/>
      <c r="AR717" s="36"/>
      <c r="AS717" s="36"/>
      <c r="AT717" s="36"/>
      <c r="AU717" s="38"/>
      <c r="AV717" s="38"/>
      <c r="AW717" s="38"/>
      <c r="AX717" s="38"/>
    </row>
    <row r="718" spans="1:50" ht="24" hidden="1" customHeight="1">
      <c r="A718" s="35">
        <v>19</v>
      </c>
      <c r="B718" s="35">
        <v>19</v>
      </c>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c r="AA718" s="36"/>
      <c r="AB718" s="36"/>
      <c r="AC718" s="36"/>
      <c r="AD718" s="36"/>
      <c r="AE718" s="36"/>
      <c r="AF718" s="36"/>
      <c r="AG718" s="36"/>
      <c r="AH718" s="36"/>
      <c r="AI718" s="36"/>
      <c r="AJ718" s="36"/>
      <c r="AK718" s="37"/>
      <c r="AL718" s="37"/>
      <c r="AM718" s="37"/>
      <c r="AN718" s="37"/>
      <c r="AO718" s="37"/>
      <c r="AP718" s="37"/>
      <c r="AQ718" s="36"/>
      <c r="AR718" s="36"/>
      <c r="AS718" s="36"/>
      <c r="AT718" s="36"/>
      <c r="AU718" s="38"/>
      <c r="AV718" s="38"/>
      <c r="AW718" s="38"/>
      <c r="AX718" s="38"/>
    </row>
    <row r="719" spans="1:50" ht="24" hidden="1" customHeight="1">
      <c r="A719" s="35">
        <v>20</v>
      </c>
      <c r="B719" s="35">
        <v>20</v>
      </c>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c r="AA719" s="36"/>
      <c r="AB719" s="36"/>
      <c r="AC719" s="36"/>
      <c r="AD719" s="36"/>
      <c r="AE719" s="36"/>
      <c r="AF719" s="36"/>
      <c r="AG719" s="36"/>
      <c r="AH719" s="36"/>
      <c r="AI719" s="36"/>
      <c r="AJ719" s="36"/>
      <c r="AK719" s="37"/>
      <c r="AL719" s="37"/>
      <c r="AM719" s="37"/>
      <c r="AN719" s="37"/>
      <c r="AO719" s="37"/>
      <c r="AP719" s="37"/>
      <c r="AQ719" s="36"/>
      <c r="AR719" s="36"/>
      <c r="AS719" s="36"/>
      <c r="AT719" s="36"/>
      <c r="AU719" s="38"/>
      <c r="AV719" s="38"/>
      <c r="AW719" s="38"/>
      <c r="AX719" s="38"/>
    </row>
    <row r="720" spans="1:50" ht="24" hidden="1" customHeight="1">
      <c r="A720" s="35">
        <v>21</v>
      </c>
      <c r="B720" s="35">
        <v>21</v>
      </c>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c r="AA720" s="36"/>
      <c r="AB720" s="36"/>
      <c r="AC720" s="36"/>
      <c r="AD720" s="36"/>
      <c r="AE720" s="36"/>
      <c r="AF720" s="36"/>
      <c r="AG720" s="36"/>
      <c r="AH720" s="36"/>
      <c r="AI720" s="36"/>
      <c r="AJ720" s="36"/>
      <c r="AK720" s="37"/>
      <c r="AL720" s="37"/>
      <c r="AM720" s="37"/>
      <c r="AN720" s="37"/>
      <c r="AO720" s="37"/>
      <c r="AP720" s="37"/>
      <c r="AQ720" s="36"/>
      <c r="AR720" s="36"/>
      <c r="AS720" s="36"/>
      <c r="AT720" s="36"/>
      <c r="AU720" s="38"/>
      <c r="AV720" s="38"/>
      <c r="AW720" s="38"/>
      <c r="AX720" s="38"/>
    </row>
    <row r="721" spans="1:50" ht="24" hidden="1" customHeight="1">
      <c r="A721" s="35">
        <v>22</v>
      </c>
      <c r="B721" s="35">
        <v>22</v>
      </c>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c r="AA721" s="36"/>
      <c r="AB721" s="36"/>
      <c r="AC721" s="36"/>
      <c r="AD721" s="36"/>
      <c r="AE721" s="36"/>
      <c r="AF721" s="36"/>
      <c r="AG721" s="36"/>
      <c r="AH721" s="36"/>
      <c r="AI721" s="36"/>
      <c r="AJ721" s="36"/>
      <c r="AK721" s="37"/>
      <c r="AL721" s="37"/>
      <c r="AM721" s="37"/>
      <c r="AN721" s="37"/>
      <c r="AO721" s="37"/>
      <c r="AP721" s="37"/>
      <c r="AQ721" s="36"/>
      <c r="AR721" s="36"/>
      <c r="AS721" s="36"/>
      <c r="AT721" s="36"/>
      <c r="AU721" s="38"/>
      <c r="AV721" s="38"/>
      <c r="AW721" s="38"/>
      <c r="AX721" s="38"/>
    </row>
    <row r="722" spans="1:50" ht="24" hidden="1" customHeight="1">
      <c r="A722" s="35">
        <v>23</v>
      </c>
      <c r="B722" s="35">
        <v>23</v>
      </c>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c r="AA722" s="36"/>
      <c r="AB722" s="36"/>
      <c r="AC722" s="36"/>
      <c r="AD722" s="36"/>
      <c r="AE722" s="36"/>
      <c r="AF722" s="36"/>
      <c r="AG722" s="36"/>
      <c r="AH722" s="36"/>
      <c r="AI722" s="36"/>
      <c r="AJ722" s="36"/>
      <c r="AK722" s="37"/>
      <c r="AL722" s="37"/>
      <c r="AM722" s="37"/>
      <c r="AN722" s="37"/>
      <c r="AO722" s="37"/>
      <c r="AP722" s="37"/>
      <c r="AQ722" s="36"/>
      <c r="AR722" s="36"/>
      <c r="AS722" s="36"/>
      <c r="AT722" s="36"/>
      <c r="AU722" s="38"/>
      <c r="AV722" s="38"/>
      <c r="AW722" s="38"/>
      <c r="AX722" s="38"/>
    </row>
    <row r="723" spans="1:50" ht="24" hidden="1" customHeight="1">
      <c r="A723" s="35">
        <v>24</v>
      </c>
      <c r="B723" s="35">
        <v>24</v>
      </c>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c r="AA723" s="36"/>
      <c r="AB723" s="36"/>
      <c r="AC723" s="36"/>
      <c r="AD723" s="36"/>
      <c r="AE723" s="36"/>
      <c r="AF723" s="36"/>
      <c r="AG723" s="36"/>
      <c r="AH723" s="36"/>
      <c r="AI723" s="36"/>
      <c r="AJ723" s="36"/>
      <c r="AK723" s="37"/>
      <c r="AL723" s="37"/>
      <c r="AM723" s="37"/>
      <c r="AN723" s="37"/>
      <c r="AO723" s="37"/>
      <c r="AP723" s="37"/>
      <c r="AQ723" s="36"/>
      <c r="AR723" s="36"/>
      <c r="AS723" s="36"/>
      <c r="AT723" s="36"/>
      <c r="AU723" s="38"/>
      <c r="AV723" s="38"/>
      <c r="AW723" s="38"/>
      <c r="AX723" s="38"/>
    </row>
    <row r="724" spans="1:50" ht="24" hidden="1" customHeight="1">
      <c r="A724" s="35">
        <v>25</v>
      </c>
      <c r="B724" s="35">
        <v>25</v>
      </c>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c r="AA724" s="36"/>
      <c r="AB724" s="36"/>
      <c r="AC724" s="36"/>
      <c r="AD724" s="36"/>
      <c r="AE724" s="36"/>
      <c r="AF724" s="36"/>
      <c r="AG724" s="36"/>
      <c r="AH724" s="36"/>
      <c r="AI724" s="36"/>
      <c r="AJ724" s="36"/>
      <c r="AK724" s="37"/>
      <c r="AL724" s="37"/>
      <c r="AM724" s="37"/>
      <c r="AN724" s="37"/>
      <c r="AO724" s="37"/>
      <c r="AP724" s="37"/>
      <c r="AQ724" s="36"/>
      <c r="AR724" s="36"/>
      <c r="AS724" s="36"/>
      <c r="AT724" s="36"/>
      <c r="AU724" s="38"/>
      <c r="AV724" s="38"/>
      <c r="AW724" s="38"/>
      <c r="AX724" s="38"/>
    </row>
    <row r="725" spans="1:50" ht="24" hidden="1" customHeight="1">
      <c r="A725" s="35">
        <v>26</v>
      </c>
      <c r="B725" s="35">
        <v>26</v>
      </c>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c r="AA725" s="36"/>
      <c r="AB725" s="36"/>
      <c r="AC725" s="36"/>
      <c r="AD725" s="36"/>
      <c r="AE725" s="36"/>
      <c r="AF725" s="36"/>
      <c r="AG725" s="36"/>
      <c r="AH725" s="36"/>
      <c r="AI725" s="36"/>
      <c r="AJ725" s="36"/>
      <c r="AK725" s="37"/>
      <c r="AL725" s="37"/>
      <c r="AM725" s="37"/>
      <c r="AN725" s="37"/>
      <c r="AO725" s="37"/>
      <c r="AP725" s="37"/>
      <c r="AQ725" s="36"/>
      <c r="AR725" s="36"/>
      <c r="AS725" s="36"/>
      <c r="AT725" s="36"/>
      <c r="AU725" s="38"/>
      <c r="AV725" s="38"/>
      <c r="AW725" s="38"/>
      <c r="AX725" s="38"/>
    </row>
    <row r="726" spans="1:50" ht="24" hidden="1" customHeight="1">
      <c r="A726" s="35">
        <v>27</v>
      </c>
      <c r="B726" s="35">
        <v>27</v>
      </c>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c r="AA726" s="36"/>
      <c r="AB726" s="36"/>
      <c r="AC726" s="36"/>
      <c r="AD726" s="36"/>
      <c r="AE726" s="36"/>
      <c r="AF726" s="36"/>
      <c r="AG726" s="36"/>
      <c r="AH726" s="36"/>
      <c r="AI726" s="36"/>
      <c r="AJ726" s="36"/>
      <c r="AK726" s="37"/>
      <c r="AL726" s="37"/>
      <c r="AM726" s="37"/>
      <c r="AN726" s="37"/>
      <c r="AO726" s="37"/>
      <c r="AP726" s="37"/>
      <c r="AQ726" s="36"/>
      <c r="AR726" s="36"/>
      <c r="AS726" s="36"/>
      <c r="AT726" s="36"/>
      <c r="AU726" s="38"/>
      <c r="AV726" s="38"/>
      <c r="AW726" s="38"/>
      <c r="AX726" s="38"/>
    </row>
    <row r="727" spans="1:50" ht="24" hidden="1" customHeight="1">
      <c r="A727" s="35">
        <v>28</v>
      </c>
      <c r="B727" s="35">
        <v>28</v>
      </c>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c r="AA727" s="36"/>
      <c r="AB727" s="36"/>
      <c r="AC727" s="36"/>
      <c r="AD727" s="36"/>
      <c r="AE727" s="36"/>
      <c r="AF727" s="36"/>
      <c r="AG727" s="36"/>
      <c r="AH727" s="36"/>
      <c r="AI727" s="36"/>
      <c r="AJ727" s="36"/>
      <c r="AK727" s="37"/>
      <c r="AL727" s="37"/>
      <c r="AM727" s="37"/>
      <c r="AN727" s="37"/>
      <c r="AO727" s="37"/>
      <c r="AP727" s="37"/>
      <c r="AQ727" s="36"/>
      <c r="AR727" s="36"/>
      <c r="AS727" s="36"/>
      <c r="AT727" s="36"/>
      <c r="AU727" s="38"/>
      <c r="AV727" s="38"/>
      <c r="AW727" s="38"/>
      <c r="AX727" s="38"/>
    </row>
    <row r="728" spans="1:50" ht="24" hidden="1" customHeight="1">
      <c r="A728" s="35">
        <v>29</v>
      </c>
      <c r="B728" s="35">
        <v>29</v>
      </c>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c r="AA728" s="36"/>
      <c r="AB728" s="36"/>
      <c r="AC728" s="36"/>
      <c r="AD728" s="36"/>
      <c r="AE728" s="36"/>
      <c r="AF728" s="36"/>
      <c r="AG728" s="36"/>
      <c r="AH728" s="36"/>
      <c r="AI728" s="36"/>
      <c r="AJ728" s="36"/>
      <c r="AK728" s="37"/>
      <c r="AL728" s="37"/>
      <c r="AM728" s="37"/>
      <c r="AN728" s="37"/>
      <c r="AO728" s="37"/>
      <c r="AP728" s="37"/>
      <c r="AQ728" s="36"/>
      <c r="AR728" s="36"/>
      <c r="AS728" s="36"/>
      <c r="AT728" s="36"/>
      <c r="AU728" s="38"/>
      <c r="AV728" s="38"/>
      <c r="AW728" s="38"/>
      <c r="AX728" s="38"/>
    </row>
    <row r="729" spans="1:50" ht="24" hidden="1" customHeight="1">
      <c r="A729" s="35">
        <v>30</v>
      </c>
      <c r="B729" s="35">
        <v>30</v>
      </c>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c r="AA729" s="36"/>
      <c r="AB729" s="36"/>
      <c r="AC729" s="36"/>
      <c r="AD729" s="36"/>
      <c r="AE729" s="36"/>
      <c r="AF729" s="36"/>
      <c r="AG729" s="36"/>
      <c r="AH729" s="36"/>
      <c r="AI729" s="36"/>
      <c r="AJ729" s="36"/>
      <c r="AK729" s="37"/>
      <c r="AL729" s="37"/>
      <c r="AM729" s="37"/>
      <c r="AN729" s="37"/>
      <c r="AO729" s="37"/>
      <c r="AP729" s="37"/>
      <c r="AQ729" s="36"/>
      <c r="AR729" s="36"/>
      <c r="AS729" s="36"/>
      <c r="AT729" s="36"/>
      <c r="AU729" s="38"/>
      <c r="AV729" s="38"/>
      <c r="AW729" s="38"/>
      <c r="AX729" s="38"/>
    </row>
    <row r="731" spans="1:50">
      <c r="B731" s="18" t="s">
        <v>260</v>
      </c>
    </row>
    <row r="732" spans="1:50" ht="34.5" customHeight="1">
      <c r="A732" s="35"/>
      <c r="B732" s="35"/>
      <c r="C732" s="48" t="s">
        <v>231</v>
      </c>
      <c r="D732" s="48"/>
      <c r="E732" s="48"/>
      <c r="F732" s="48"/>
      <c r="G732" s="48"/>
      <c r="H732" s="48"/>
      <c r="I732" s="48"/>
      <c r="J732" s="48"/>
      <c r="K732" s="48"/>
      <c r="L732" s="48"/>
      <c r="M732" s="48" t="s">
        <v>232</v>
      </c>
      <c r="N732" s="48"/>
      <c r="O732" s="48"/>
      <c r="P732" s="48"/>
      <c r="Q732" s="48"/>
      <c r="R732" s="48"/>
      <c r="S732" s="48"/>
      <c r="T732" s="48"/>
      <c r="U732" s="48"/>
      <c r="V732" s="48"/>
      <c r="W732" s="48"/>
      <c r="X732" s="48"/>
      <c r="Y732" s="48"/>
      <c r="Z732" s="48"/>
      <c r="AA732" s="48"/>
      <c r="AB732" s="48"/>
      <c r="AC732" s="48"/>
      <c r="AD732" s="48"/>
      <c r="AE732" s="48"/>
      <c r="AF732" s="48"/>
      <c r="AG732" s="48"/>
      <c r="AH732" s="48"/>
      <c r="AI732" s="48"/>
      <c r="AJ732" s="48"/>
      <c r="AK732" s="61" t="s">
        <v>233</v>
      </c>
      <c r="AL732" s="48"/>
      <c r="AM732" s="48"/>
      <c r="AN732" s="48"/>
      <c r="AO732" s="48"/>
      <c r="AP732" s="48"/>
      <c r="AQ732" s="48" t="s">
        <v>158</v>
      </c>
      <c r="AR732" s="48"/>
      <c r="AS732" s="48"/>
      <c r="AT732" s="48"/>
      <c r="AU732" s="62" t="s">
        <v>159</v>
      </c>
      <c r="AV732" s="63"/>
      <c r="AW732" s="63"/>
      <c r="AX732" s="57"/>
    </row>
    <row r="733" spans="1:50" ht="24" customHeight="1">
      <c r="A733" s="35">
        <v>1</v>
      </c>
      <c r="B733" s="35">
        <v>1</v>
      </c>
      <c r="C733" s="42" t="s">
        <v>201</v>
      </c>
      <c r="D733" s="42"/>
      <c r="E733" s="42"/>
      <c r="F733" s="42"/>
      <c r="G733" s="42"/>
      <c r="H733" s="42"/>
      <c r="I733" s="42"/>
      <c r="J733" s="42"/>
      <c r="K733" s="42"/>
      <c r="L733" s="42"/>
      <c r="M733" s="42" t="s">
        <v>151</v>
      </c>
      <c r="N733" s="42"/>
      <c r="O733" s="42"/>
      <c r="P733" s="42"/>
      <c r="Q733" s="42"/>
      <c r="R733" s="42"/>
      <c r="S733" s="42"/>
      <c r="T733" s="42"/>
      <c r="U733" s="42"/>
      <c r="V733" s="42"/>
      <c r="W733" s="42"/>
      <c r="X733" s="42"/>
      <c r="Y733" s="42"/>
      <c r="Z733" s="42"/>
      <c r="AA733" s="42"/>
      <c r="AB733" s="42"/>
      <c r="AC733" s="42"/>
      <c r="AD733" s="42"/>
      <c r="AE733" s="42"/>
      <c r="AF733" s="42"/>
      <c r="AG733" s="42"/>
      <c r="AH733" s="42"/>
      <c r="AI733" s="42"/>
      <c r="AJ733" s="42"/>
      <c r="AK733" s="43">
        <v>111.41782600000001</v>
      </c>
      <c r="AL733" s="44"/>
      <c r="AM733" s="44"/>
      <c r="AN733" s="44"/>
      <c r="AO733" s="44"/>
      <c r="AP733" s="44"/>
      <c r="AQ733" s="36" t="s">
        <v>202</v>
      </c>
      <c r="AR733" s="36"/>
      <c r="AS733" s="36"/>
      <c r="AT733" s="36"/>
      <c r="AU733" s="39" t="s">
        <v>236</v>
      </c>
      <c r="AV733" s="40"/>
      <c r="AW733" s="40"/>
      <c r="AX733" s="41"/>
    </row>
    <row r="734" spans="1:50" ht="24" customHeight="1">
      <c r="A734" s="35">
        <v>2</v>
      </c>
      <c r="B734" s="35">
        <v>2</v>
      </c>
      <c r="C734" s="42" t="s">
        <v>203</v>
      </c>
      <c r="D734" s="42"/>
      <c r="E734" s="42"/>
      <c r="F734" s="42"/>
      <c r="G734" s="42"/>
      <c r="H734" s="42"/>
      <c r="I734" s="42"/>
      <c r="J734" s="42"/>
      <c r="K734" s="42"/>
      <c r="L734" s="42"/>
      <c r="M734" s="42" t="s">
        <v>151</v>
      </c>
      <c r="N734" s="42"/>
      <c r="O734" s="42"/>
      <c r="P734" s="42"/>
      <c r="Q734" s="42"/>
      <c r="R734" s="42"/>
      <c r="S734" s="42"/>
      <c r="T734" s="42"/>
      <c r="U734" s="42"/>
      <c r="V734" s="42"/>
      <c r="W734" s="42"/>
      <c r="X734" s="42"/>
      <c r="Y734" s="42"/>
      <c r="Z734" s="42"/>
      <c r="AA734" s="42"/>
      <c r="AB734" s="42"/>
      <c r="AC734" s="42"/>
      <c r="AD734" s="42"/>
      <c r="AE734" s="42"/>
      <c r="AF734" s="42"/>
      <c r="AG734" s="42"/>
      <c r="AH734" s="42"/>
      <c r="AI734" s="42"/>
      <c r="AJ734" s="42"/>
      <c r="AK734" s="43">
        <v>64.013999999999996</v>
      </c>
      <c r="AL734" s="44"/>
      <c r="AM734" s="44"/>
      <c r="AN734" s="44"/>
      <c r="AO734" s="44"/>
      <c r="AP734" s="44"/>
      <c r="AQ734" s="36" t="s">
        <v>202</v>
      </c>
      <c r="AR734" s="36"/>
      <c r="AS734" s="36"/>
      <c r="AT734" s="36"/>
      <c r="AU734" s="39" t="s">
        <v>236</v>
      </c>
      <c r="AV734" s="40"/>
      <c r="AW734" s="40"/>
      <c r="AX734" s="41"/>
    </row>
    <row r="735" spans="1:50" ht="24" customHeight="1">
      <c r="A735" s="35">
        <v>3</v>
      </c>
      <c r="B735" s="35">
        <v>3</v>
      </c>
      <c r="C735" s="45" t="s">
        <v>204</v>
      </c>
      <c r="D735" s="46"/>
      <c r="E735" s="46"/>
      <c r="F735" s="46"/>
      <c r="G735" s="46"/>
      <c r="H735" s="46"/>
      <c r="I735" s="46"/>
      <c r="J735" s="46"/>
      <c r="K735" s="46"/>
      <c r="L735" s="47"/>
      <c r="M735" s="42" t="s">
        <v>151</v>
      </c>
      <c r="N735" s="42"/>
      <c r="O735" s="42"/>
      <c r="P735" s="42"/>
      <c r="Q735" s="42"/>
      <c r="R735" s="42"/>
      <c r="S735" s="42"/>
      <c r="T735" s="42"/>
      <c r="U735" s="42"/>
      <c r="V735" s="42"/>
      <c r="W735" s="42"/>
      <c r="X735" s="42"/>
      <c r="Y735" s="42"/>
      <c r="Z735" s="42"/>
      <c r="AA735" s="42"/>
      <c r="AB735" s="42"/>
      <c r="AC735" s="42"/>
      <c r="AD735" s="42"/>
      <c r="AE735" s="42"/>
      <c r="AF735" s="42"/>
      <c r="AG735" s="42"/>
      <c r="AH735" s="42"/>
      <c r="AI735" s="42"/>
      <c r="AJ735" s="42"/>
      <c r="AK735" s="90">
        <v>57.483688000000001</v>
      </c>
      <c r="AL735" s="91"/>
      <c r="AM735" s="91"/>
      <c r="AN735" s="91"/>
      <c r="AO735" s="91"/>
      <c r="AP735" s="92"/>
      <c r="AQ735" s="36" t="s">
        <v>202</v>
      </c>
      <c r="AR735" s="36"/>
      <c r="AS735" s="36"/>
      <c r="AT735" s="36"/>
      <c r="AU735" s="39" t="s">
        <v>236</v>
      </c>
      <c r="AV735" s="40"/>
      <c r="AW735" s="40"/>
      <c r="AX735" s="41"/>
    </row>
    <row r="736" spans="1:50" ht="24" customHeight="1">
      <c r="A736" s="35">
        <v>4</v>
      </c>
      <c r="B736" s="35">
        <v>4</v>
      </c>
      <c r="C736" s="42" t="s">
        <v>205</v>
      </c>
      <c r="D736" s="42"/>
      <c r="E736" s="42"/>
      <c r="F736" s="42"/>
      <c r="G736" s="42"/>
      <c r="H736" s="42"/>
      <c r="I736" s="42"/>
      <c r="J736" s="42"/>
      <c r="K736" s="42"/>
      <c r="L736" s="42"/>
      <c r="M736" s="42" t="s">
        <v>151</v>
      </c>
      <c r="N736" s="42"/>
      <c r="O736" s="42"/>
      <c r="P736" s="42"/>
      <c r="Q736" s="42"/>
      <c r="R736" s="42"/>
      <c r="S736" s="42"/>
      <c r="T736" s="42"/>
      <c r="U736" s="42"/>
      <c r="V736" s="42"/>
      <c r="W736" s="42"/>
      <c r="X736" s="42"/>
      <c r="Y736" s="42"/>
      <c r="Z736" s="42"/>
      <c r="AA736" s="42"/>
      <c r="AB736" s="42"/>
      <c r="AC736" s="42"/>
      <c r="AD736" s="42"/>
      <c r="AE736" s="42"/>
      <c r="AF736" s="42"/>
      <c r="AG736" s="42"/>
      <c r="AH736" s="42"/>
      <c r="AI736" s="42"/>
      <c r="AJ736" s="42"/>
      <c r="AK736" s="43">
        <v>50.161127</v>
      </c>
      <c r="AL736" s="44"/>
      <c r="AM736" s="44"/>
      <c r="AN736" s="44"/>
      <c r="AO736" s="44"/>
      <c r="AP736" s="44"/>
      <c r="AQ736" s="36" t="s">
        <v>202</v>
      </c>
      <c r="AR736" s="36"/>
      <c r="AS736" s="36"/>
      <c r="AT736" s="36"/>
      <c r="AU736" s="39" t="s">
        <v>236</v>
      </c>
      <c r="AV736" s="40"/>
      <c r="AW736" s="40"/>
      <c r="AX736" s="41"/>
    </row>
    <row r="737" spans="1:50" ht="24" customHeight="1">
      <c r="A737" s="35">
        <v>5</v>
      </c>
      <c r="B737" s="35">
        <v>5</v>
      </c>
      <c r="C737" s="42" t="s">
        <v>206</v>
      </c>
      <c r="D737" s="42"/>
      <c r="E737" s="42"/>
      <c r="F737" s="42"/>
      <c r="G737" s="42"/>
      <c r="H737" s="42"/>
      <c r="I737" s="42"/>
      <c r="J737" s="42"/>
      <c r="K737" s="42"/>
      <c r="L737" s="42"/>
      <c r="M737" s="42" t="s">
        <v>151</v>
      </c>
      <c r="N737" s="42"/>
      <c r="O737" s="42"/>
      <c r="P737" s="42"/>
      <c r="Q737" s="42"/>
      <c r="R737" s="42"/>
      <c r="S737" s="42"/>
      <c r="T737" s="42"/>
      <c r="U737" s="42"/>
      <c r="V737" s="42"/>
      <c r="W737" s="42"/>
      <c r="X737" s="42"/>
      <c r="Y737" s="42"/>
      <c r="Z737" s="42"/>
      <c r="AA737" s="42"/>
      <c r="AB737" s="42"/>
      <c r="AC737" s="42"/>
      <c r="AD737" s="42"/>
      <c r="AE737" s="42"/>
      <c r="AF737" s="42"/>
      <c r="AG737" s="42"/>
      <c r="AH737" s="42"/>
      <c r="AI737" s="42"/>
      <c r="AJ737" s="42"/>
      <c r="AK737" s="43">
        <v>46.799410000000002</v>
      </c>
      <c r="AL737" s="44"/>
      <c r="AM737" s="44"/>
      <c r="AN737" s="44"/>
      <c r="AO737" s="44"/>
      <c r="AP737" s="44"/>
      <c r="AQ737" s="36" t="s">
        <v>202</v>
      </c>
      <c r="AR737" s="36"/>
      <c r="AS737" s="36"/>
      <c r="AT737" s="36"/>
      <c r="AU737" s="39" t="s">
        <v>236</v>
      </c>
      <c r="AV737" s="40"/>
      <c r="AW737" s="40"/>
      <c r="AX737" s="41"/>
    </row>
    <row r="738" spans="1:50" ht="24" customHeight="1">
      <c r="A738" s="35">
        <v>6</v>
      </c>
      <c r="B738" s="35">
        <v>6</v>
      </c>
      <c r="C738" s="42" t="s">
        <v>207</v>
      </c>
      <c r="D738" s="42"/>
      <c r="E738" s="42"/>
      <c r="F738" s="42"/>
      <c r="G738" s="42"/>
      <c r="H738" s="42"/>
      <c r="I738" s="42"/>
      <c r="J738" s="42"/>
      <c r="K738" s="42"/>
      <c r="L738" s="42"/>
      <c r="M738" s="42" t="s">
        <v>151</v>
      </c>
      <c r="N738" s="42"/>
      <c r="O738" s="42"/>
      <c r="P738" s="42"/>
      <c r="Q738" s="42"/>
      <c r="R738" s="42"/>
      <c r="S738" s="42"/>
      <c r="T738" s="42"/>
      <c r="U738" s="42"/>
      <c r="V738" s="42"/>
      <c r="W738" s="42"/>
      <c r="X738" s="42"/>
      <c r="Y738" s="42"/>
      <c r="Z738" s="42"/>
      <c r="AA738" s="42"/>
      <c r="AB738" s="42"/>
      <c r="AC738" s="42"/>
      <c r="AD738" s="42"/>
      <c r="AE738" s="42"/>
      <c r="AF738" s="42"/>
      <c r="AG738" s="42"/>
      <c r="AH738" s="42"/>
      <c r="AI738" s="42"/>
      <c r="AJ738" s="42"/>
      <c r="AK738" s="43">
        <v>42.337432</v>
      </c>
      <c r="AL738" s="44"/>
      <c r="AM738" s="44"/>
      <c r="AN738" s="44"/>
      <c r="AO738" s="44"/>
      <c r="AP738" s="44"/>
      <c r="AQ738" s="36" t="s">
        <v>202</v>
      </c>
      <c r="AR738" s="36"/>
      <c r="AS738" s="36"/>
      <c r="AT738" s="36"/>
      <c r="AU738" s="39" t="s">
        <v>236</v>
      </c>
      <c r="AV738" s="40"/>
      <c r="AW738" s="40"/>
      <c r="AX738" s="41"/>
    </row>
    <row r="739" spans="1:50" ht="24" customHeight="1">
      <c r="A739" s="35">
        <v>7</v>
      </c>
      <c r="B739" s="35">
        <v>7</v>
      </c>
      <c r="C739" s="42" t="s">
        <v>208</v>
      </c>
      <c r="D739" s="42"/>
      <c r="E739" s="42"/>
      <c r="F739" s="42"/>
      <c r="G739" s="42"/>
      <c r="H739" s="42"/>
      <c r="I739" s="42"/>
      <c r="J739" s="42"/>
      <c r="K739" s="42"/>
      <c r="L739" s="42"/>
      <c r="M739" s="42" t="s">
        <v>151</v>
      </c>
      <c r="N739" s="42"/>
      <c r="O739" s="42"/>
      <c r="P739" s="42"/>
      <c r="Q739" s="42"/>
      <c r="R739" s="42"/>
      <c r="S739" s="42"/>
      <c r="T739" s="42"/>
      <c r="U739" s="42"/>
      <c r="V739" s="42"/>
      <c r="W739" s="42"/>
      <c r="X739" s="42"/>
      <c r="Y739" s="42"/>
      <c r="Z739" s="42"/>
      <c r="AA739" s="42"/>
      <c r="AB739" s="42"/>
      <c r="AC739" s="42"/>
      <c r="AD739" s="42"/>
      <c r="AE739" s="42"/>
      <c r="AF739" s="42"/>
      <c r="AG739" s="42"/>
      <c r="AH739" s="42"/>
      <c r="AI739" s="42"/>
      <c r="AJ739" s="42"/>
      <c r="AK739" s="43">
        <v>41.818002</v>
      </c>
      <c r="AL739" s="44"/>
      <c r="AM739" s="44"/>
      <c r="AN739" s="44"/>
      <c r="AO739" s="44"/>
      <c r="AP739" s="44"/>
      <c r="AQ739" s="36" t="s">
        <v>202</v>
      </c>
      <c r="AR739" s="36"/>
      <c r="AS739" s="36"/>
      <c r="AT739" s="36"/>
      <c r="AU739" s="39" t="s">
        <v>236</v>
      </c>
      <c r="AV739" s="40"/>
      <c r="AW739" s="40"/>
      <c r="AX739" s="41"/>
    </row>
    <row r="740" spans="1:50" ht="24" customHeight="1">
      <c r="A740" s="35">
        <v>8</v>
      </c>
      <c r="B740" s="35">
        <v>8</v>
      </c>
      <c r="C740" s="42" t="s">
        <v>209</v>
      </c>
      <c r="D740" s="42"/>
      <c r="E740" s="42"/>
      <c r="F740" s="42"/>
      <c r="G740" s="42"/>
      <c r="H740" s="42"/>
      <c r="I740" s="42"/>
      <c r="J740" s="42"/>
      <c r="K740" s="42"/>
      <c r="L740" s="42"/>
      <c r="M740" s="42" t="s">
        <v>151</v>
      </c>
      <c r="N740" s="42"/>
      <c r="O740" s="42"/>
      <c r="P740" s="42"/>
      <c r="Q740" s="42"/>
      <c r="R740" s="42"/>
      <c r="S740" s="42"/>
      <c r="T740" s="42"/>
      <c r="U740" s="42"/>
      <c r="V740" s="42"/>
      <c r="W740" s="42"/>
      <c r="X740" s="42"/>
      <c r="Y740" s="42"/>
      <c r="Z740" s="42"/>
      <c r="AA740" s="42"/>
      <c r="AB740" s="42"/>
      <c r="AC740" s="42"/>
      <c r="AD740" s="42"/>
      <c r="AE740" s="42"/>
      <c r="AF740" s="42"/>
      <c r="AG740" s="42"/>
      <c r="AH740" s="42"/>
      <c r="AI740" s="42"/>
      <c r="AJ740" s="42"/>
      <c r="AK740" s="43">
        <v>38.414605000000002</v>
      </c>
      <c r="AL740" s="44"/>
      <c r="AM740" s="44"/>
      <c r="AN740" s="44"/>
      <c r="AO740" s="44"/>
      <c r="AP740" s="44"/>
      <c r="AQ740" s="36" t="s">
        <v>202</v>
      </c>
      <c r="AR740" s="36"/>
      <c r="AS740" s="36"/>
      <c r="AT740" s="36"/>
      <c r="AU740" s="39" t="s">
        <v>236</v>
      </c>
      <c r="AV740" s="40"/>
      <c r="AW740" s="40"/>
      <c r="AX740" s="41"/>
    </row>
    <row r="741" spans="1:50" ht="24" customHeight="1">
      <c r="A741" s="35">
        <v>9</v>
      </c>
      <c r="B741" s="35">
        <v>9</v>
      </c>
      <c r="C741" s="42" t="s">
        <v>210</v>
      </c>
      <c r="D741" s="42"/>
      <c r="E741" s="42"/>
      <c r="F741" s="42"/>
      <c r="G741" s="42"/>
      <c r="H741" s="42"/>
      <c r="I741" s="42"/>
      <c r="J741" s="42"/>
      <c r="K741" s="42"/>
      <c r="L741" s="42"/>
      <c r="M741" s="42" t="s">
        <v>151</v>
      </c>
      <c r="N741" s="42"/>
      <c r="O741" s="42"/>
      <c r="P741" s="42"/>
      <c r="Q741" s="42"/>
      <c r="R741" s="42"/>
      <c r="S741" s="42"/>
      <c r="T741" s="42"/>
      <c r="U741" s="42"/>
      <c r="V741" s="42"/>
      <c r="W741" s="42"/>
      <c r="X741" s="42"/>
      <c r="Y741" s="42"/>
      <c r="Z741" s="42"/>
      <c r="AA741" s="42"/>
      <c r="AB741" s="42"/>
      <c r="AC741" s="42"/>
      <c r="AD741" s="42"/>
      <c r="AE741" s="42"/>
      <c r="AF741" s="42"/>
      <c r="AG741" s="42"/>
      <c r="AH741" s="42"/>
      <c r="AI741" s="42"/>
      <c r="AJ741" s="42"/>
      <c r="AK741" s="43">
        <v>37.655999999999999</v>
      </c>
      <c r="AL741" s="44"/>
      <c r="AM741" s="44"/>
      <c r="AN741" s="44"/>
      <c r="AO741" s="44"/>
      <c r="AP741" s="44"/>
      <c r="AQ741" s="36" t="s">
        <v>202</v>
      </c>
      <c r="AR741" s="36"/>
      <c r="AS741" s="36"/>
      <c r="AT741" s="36"/>
      <c r="AU741" s="39" t="s">
        <v>236</v>
      </c>
      <c r="AV741" s="40"/>
      <c r="AW741" s="40"/>
      <c r="AX741" s="41"/>
    </row>
    <row r="742" spans="1:50" ht="24" customHeight="1">
      <c r="A742" s="35">
        <v>10</v>
      </c>
      <c r="B742" s="35">
        <v>10</v>
      </c>
      <c r="C742" s="42" t="s">
        <v>211</v>
      </c>
      <c r="D742" s="42"/>
      <c r="E742" s="42"/>
      <c r="F742" s="42"/>
      <c r="G742" s="42"/>
      <c r="H742" s="42"/>
      <c r="I742" s="42"/>
      <c r="J742" s="42"/>
      <c r="K742" s="42"/>
      <c r="L742" s="42"/>
      <c r="M742" s="42" t="s">
        <v>151</v>
      </c>
      <c r="N742" s="42"/>
      <c r="O742" s="42"/>
      <c r="P742" s="42"/>
      <c r="Q742" s="42"/>
      <c r="R742" s="42"/>
      <c r="S742" s="42"/>
      <c r="T742" s="42"/>
      <c r="U742" s="42"/>
      <c r="V742" s="42"/>
      <c r="W742" s="42"/>
      <c r="X742" s="42"/>
      <c r="Y742" s="42"/>
      <c r="Z742" s="42"/>
      <c r="AA742" s="42"/>
      <c r="AB742" s="42"/>
      <c r="AC742" s="42"/>
      <c r="AD742" s="42"/>
      <c r="AE742" s="42"/>
      <c r="AF742" s="42"/>
      <c r="AG742" s="42"/>
      <c r="AH742" s="42"/>
      <c r="AI742" s="42"/>
      <c r="AJ742" s="42"/>
      <c r="AK742" s="43">
        <v>35.627631000000001</v>
      </c>
      <c r="AL742" s="44"/>
      <c r="AM742" s="44"/>
      <c r="AN742" s="44"/>
      <c r="AO742" s="44"/>
      <c r="AP742" s="44"/>
      <c r="AQ742" s="36" t="s">
        <v>202</v>
      </c>
      <c r="AR742" s="36"/>
      <c r="AS742" s="36"/>
      <c r="AT742" s="36"/>
      <c r="AU742" s="39" t="s">
        <v>236</v>
      </c>
      <c r="AV742" s="40"/>
      <c r="AW742" s="40"/>
      <c r="AX742" s="41"/>
    </row>
    <row r="743" spans="1:50" ht="24" hidden="1" customHeight="1">
      <c r="A743" s="35">
        <v>11</v>
      </c>
      <c r="B743" s="35">
        <v>11</v>
      </c>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c r="AA743" s="36"/>
      <c r="AB743" s="36"/>
      <c r="AC743" s="36"/>
      <c r="AD743" s="36"/>
      <c r="AE743" s="36"/>
      <c r="AF743" s="36"/>
      <c r="AG743" s="36"/>
      <c r="AH743" s="36"/>
      <c r="AI743" s="36"/>
      <c r="AJ743" s="36"/>
      <c r="AK743" s="37"/>
      <c r="AL743" s="37"/>
      <c r="AM743" s="37"/>
      <c r="AN743" s="37"/>
      <c r="AO743" s="37"/>
      <c r="AP743" s="37"/>
      <c r="AQ743" s="36"/>
      <c r="AR743" s="36"/>
      <c r="AS743" s="36"/>
      <c r="AT743" s="36"/>
      <c r="AU743" s="38"/>
      <c r="AV743" s="38"/>
      <c r="AW743" s="38"/>
      <c r="AX743" s="38"/>
    </row>
    <row r="744" spans="1:50" ht="24" hidden="1" customHeight="1">
      <c r="A744" s="35">
        <v>12</v>
      </c>
      <c r="B744" s="35">
        <v>12</v>
      </c>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c r="AA744" s="36"/>
      <c r="AB744" s="36"/>
      <c r="AC744" s="36"/>
      <c r="AD744" s="36"/>
      <c r="AE744" s="36"/>
      <c r="AF744" s="36"/>
      <c r="AG744" s="36"/>
      <c r="AH744" s="36"/>
      <c r="AI744" s="36"/>
      <c r="AJ744" s="36"/>
      <c r="AK744" s="37"/>
      <c r="AL744" s="37"/>
      <c r="AM744" s="37"/>
      <c r="AN744" s="37"/>
      <c r="AO744" s="37"/>
      <c r="AP744" s="37"/>
      <c r="AQ744" s="36"/>
      <c r="AR744" s="36"/>
      <c r="AS744" s="36"/>
      <c r="AT744" s="36"/>
      <c r="AU744" s="38"/>
      <c r="AV744" s="38"/>
      <c r="AW744" s="38"/>
      <c r="AX744" s="38"/>
    </row>
    <row r="745" spans="1:50" ht="24" hidden="1" customHeight="1">
      <c r="A745" s="35">
        <v>13</v>
      </c>
      <c r="B745" s="35">
        <v>13</v>
      </c>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c r="AA745" s="36"/>
      <c r="AB745" s="36"/>
      <c r="AC745" s="36"/>
      <c r="AD745" s="36"/>
      <c r="AE745" s="36"/>
      <c r="AF745" s="36"/>
      <c r="AG745" s="36"/>
      <c r="AH745" s="36"/>
      <c r="AI745" s="36"/>
      <c r="AJ745" s="36"/>
      <c r="AK745" s="37"/>
      <c r="AL745" s="37"/>
      <c r="AM745" s="37"/>
      <c r="AN745" s="37"/>
      <c r="AO745" s="37"/>
      <c r="AP745" s="37"/>
      <c r="AQ745" s="36"/>
      <c r="AR745" s="36"/>
      <c r="AS745" s="36"/>
      <c r="AT745" s="36"/>
      <c r="AU745" s="38"/>
      <c r="AV745" s="38"/>
      <c r="AW745" s="38"/>
      <c r="AX745" s="38"/>
    </row>
    <row r="746" spans="1:50" ht="24" hidden="1" customHeight="1">
      <c r="A746" s="35">
        <v>14</v>
      </c>
      <c r="B746" s="35">
        <v>14</v>
      </c>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c r="AA746" s="36"/>
      <c r="AB746" s="36"/>
      <c r="AC746" s="36"/>
      <c r="AD746" s="36"/>
      <c r="AE746" s="36"/>
      <c r="AF746" s="36"/>
      <c r="AG746" s="36"/>
      <c r="AH746" s="36"/>
      <c r="AI746" s="36"/>
      <c r="AJ746" s="36"/>
      <c r="AK746" s="37"/>
      <c r="AL746" s="37"/>
      <c r="AM746" s="37"/>
      <c r="AN746" s="37"/>
      <c r="AO746" s="37"/>
      <c r="AP746" s="37"/>
      <c r="AQ746" s="36"/>
      <c r="AR746" s="36"/>
      <c r="AS746" s="36"/>
      <c r="AT746" s="36"/>
      <c r="AU746" s="38"/>
      <c r="AV746" s="38"/>
      <c r="AW746" s="38"/>
      <c r="AX746" s="38"/>
    </row>
    <row r="747" spans="1:50" ht="24" hidden="1" customHeight="1">
      <c r="A747" s="35">
        <v>15</v>
      </c>
      <c r="B747" s="35">
        <v>15</v>
      </c>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c r="AA747" s="36"/>
      <c r="AB747" s="36"/>
      <c r="AC747" s="36"/>
      <c r="AD747" s="36"/>
      <c r="AE747" s="36"/>
      <c r="AF747" s="36"/>
      <c r="AG747" s="36"/>
      <c r="AH747" s="36"/>
      <c r="AI747" s="36"/>
      <c r="AJ747" s="36"/>
      <c r="AK747" s="37"/>
      <c r="AL747" s="37"/>
      <c r="AM747" s="37"/>
      <c r="AN747" s="37"/>
      <c r="AO747" s="37"/>
      <c r="AP747" s="37"/>
      <c r="AQ747" s="36"/>
      <c r="AR747" s="36"/>
      <c r="AS747" s="36"/>
      <c r="AT747" s="36"/>
      <c r="AU747" s="38"/>
      <c r="AV747" s="38"/>
      <c r="AW747" s="38"/>
      <c r="AX747" s="38"/>
    </row>
    <row r="748" spans="1:50" ht="24" hidden="1" customHeight="1">
      <c r="A748" s="35">
        <v>16</v>
      </c>
      <c r="B748" s="35">
        <v>16</v>
      </c>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7"/>
      <c r="AL748" s="37"/>
      <c r="AM748" s="37"/>
      <c r="AN748" s="37"/>
      <c r="AO748" s="37"/>
      <c r="AP748" s="37"/>
      <c r="AQ748" s="36"/>
      <c r="AR748" s="36"/>
      <c r="AS748" s="36"/>
      <c r="AT748" s="36"/>
      <c r="AU748" s="38"/>
      <c r="AV748" s="38"/>
      <c r="AW748" s="38"/>
      <c r="AX748" s="38"/>
    </row>
    <row r="749" spans="1:50" ht="24" hidden="1" customHeight="1">
      <c r="A749" s="35">
        <v>17</v>
      </c>
      <c r="B749" s="35">
        <v>17</v>
      </c>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7"/>
      <c r="AL749" s="37"/>
      <c r="AM749" s="37"/>
      <c r="AN749" s="37"/>
      <c r="AO749" s="37"/>
      <c r="AP749" s="37"/>
      <c r="AQ749" s="36"/>
      <c r="AR749" s="36"/>
      <c r="AS749" s="36"/>
      <c r="AT749" s="36"/>
      <c r="AU749" s="38"/>
      <c r="AV749" s="38"/>
      <c r="AW749" s="38"/>
      <c r="AX749" s="38"/>
    </row>
    <row r="750" spans="1:50" ht="24" hidden="1" customHeight="1">
      <c r="A750" s="35">
        <v>18</v>
      </c>
      <c r="B750" s="35">
        <v>18</v>
      </c>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7"/>
      <c r="AL750" s="37"/>
      <c r="AM750" s="37"/>
      <c r="AN750" s="37"/>
      <c r="AO750" s="37"/>
      <c r="AP750" s="37"/>
      <c r="AQ750" s="36"/>
      <c r="AR750" s="36"/>
      <c r="AS750" s="36"/>
      <c r="AT750" s="36"/>
      <c r="AU750" s="38"/>
      <c r="AV750" s="38"/>
      <c r="AW750" s="38"/>
      <c r="AX750" s="38"/>
    </row>
    <row r="751" spans="1:50" ht="24" hidden="1" customHeight="1">
      <c r="A751" s="35">
        <v>19</v>
      </c>
      <c r="B751" s="35">
        <v>19</v>
      </c>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7"/>
      <c r="AL751" s="37"/>
      <c r="AM751" s="37"/>
      <c r="AN751" s="37"/>
      <c r="AO751" s="37"/>
      <c r="AP751" s="37"/>
      <c r="AQ751" s="36"/>
      <c r="AR751" s="36"/>
      <c r="AS751" s="36"/>
      <c r="AT751" s="36"/>
      <c r="AU751" s="38"/>
      <c r="AV751" s="38"/>
      <c r="AW751" s="38"/>
      <c r="AX751" s="38"/>
    </row>
    <row r="752" spans="1:50" ht="24" hidden="1" customHeight="1">
      <c r="A752" s="35">
        <v>20</v>
      </c>
      <c r="B752" s="35">
        <v>20</v>
      </c>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7"/>
      <c r="AL752" s="37"/>
      <c r="AM752" s="37"/>
      <c r="AN752" s="37"/>
      <c r="AO752" s="37"/>
      <c r="AP752" s="37"/>
      <c r="AQ752" s="36"/>
      <c r="AR752" s="36"/>
      <c r="AS752" s="36"/>
      <c r="AT752" s="36"/>
      <c r="AU752" s="38"/>
      <c r="AV752" s="38"/>
      <c r="AW752" s="38"/>
      <c r="AX752" s="38"/>
    </row>
    <row r="753" spans="1:50" ht="24" hidden="1" customHeight="1">
      <c r="A753" s="35">
        <v>21</v>
      </c>
      <c r="B753" s="35">
        <v>21</v>
      </c>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7"/>
      <c r="AL753" s="37"/>
      <c r="AM753" s="37"/>
      <c r="AN753" s="37"/>
      <c r="AO753" s="37"/>
      <c r="AP753" s="37"/>
      <c r="AQ753" s="36"/>
      <c r="AR753" s="36"/>
      <c r="AS753" s="36"/>
      <c r="AT753" s="36"/>
      <c r="AU753" s="38"/>
      <c r="AV753" s="38"/>
      <c r="AW753" s="38"/>
      <c r="AX753" s="38"/>
    </row>
    <row r="754" spans="1:50" ht="24" hidden="1" customHeight="1">
      <c r="A754" s="35">
        <v>22</v>
      </c>
      <c r="B754" s="35">
        <v>22</v>
      </c>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7"/>
      <c r="AL754" s="37"/>
      <c r="AM754" s="37"/>
      <c r="AN754" s="37"/>
      <c r="AO754" s="37"/>
      <c r="AP754" s="37"/>
      <c r="AQ754" s="36"/>
      <c r="AR754" s="36"/>
      <c r="AS754" s="36"/>
      <c r="AT754" s="36"/>
      <c r="AU754" s="38"/>
      <c r="AV754" s="38"/>
      <c r="AW754" s="38"/>
      <c r="AX754" s="38"/>
    </row>
    <row r="755" spans="1:50" ht="24" hidden="1" customHeight="1">
      <c r="A755" s="35">
        <v>23</v>
      </c>
      <c r="B755" s="35">
        <v>23</v>
      </c>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7"/>
      <c r="AL755" s="37"/>
      <c r="AM755" s="37"/>
      <c r="AN755" s="37"/>
      <c r="AO755" s="37"/>
      <c r="AP755" s="37"/>
      <c r="AQ755" s="36"/>
      <c r="AR755" s="36"/>
      <c r="AS755" s="36"/>
      <c r="AT755" s="36"/>
      <c r="AU755" s="38"/>
      <c r="AV755" s="38"/>
      <c r="AW755" s="38"/>
      <c r="AX755" s="38"/>
    </row>
    <row r="756" spans="1:50" ht="24" hidden="1" customHeight="1">
      <c r="A756" s="35">
        <v>24</v>
      </c>
      <c r="B756" s="35">
        <v>24</v>
      </c>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7"/>
      <c r="AL756" s="37"/>
      <c r="AM756" s="37"/>
      <c r="AN756" s="37"/>
      <c r="AO756" s="37"/>
      <c r="AP756" s="37"/>
      <c r="AQ756" s="36"/>
      <c r="AR756" s="36"/>
      <c r="AS756" s="36"/>
      <c r="AT756" s="36"/>
      <c r="AU756" s="38"/>
      <c r="AV756" s="38"/>
      <c r="AW756" s="38"/>
      <c r="AX756" s="38"/>
    </row>
    <row r="757" spans="1:50" ht="24" hidden="1" customHeight="1">
      <c r="A757" s="35">
        <v>25</v>
      </c>
      <c r="B757" s="35">
        <v>25</v>
      </c>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7"/>
      <c r="AL757" s="37"/>
      <c r="AM757" s="37"/>
      <c r="AN757" s="37"/>
      <c r="AO757" s="37"/>
      <c r="AP757" s="37"/>
      <c r="AQ757" s="36"/>
      <c r="AR757" s="36"/>
      <c r="AS757" s="36"/>
      <c r="AT757" s="36"/>
      <c r="AU757" s="38"/>
      <c r="AV757" s="38"/>
      <c r="AW757" s="38"/>
      <c r="AX757" s="38"/>
    </row>
    <row r="758" spans="1:50" ht="24" hidden="1" customHeight="1">
      <c r="A758" s="35">
        <v>26</v>
      </c>
      <c r="B758" s="35">
        <v>26</v>
      </c>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7"/>
      <c r="AL758" s="37"/>
      <c r="AM758" s="37"/>
      <c r="AN758" s="37"/>
      <c r="AO758" s="37"/>
      <c r="AP758" s="37"/>
      <c r="AQ758" s="36"/>
      <c r="AR758" s="36"/>
      <c r="AS758" s="36"/>
      <c r="AT758" s="36"/>
      <c r="AU758" s="38"/>
      <c r="AV758" s="38"/>
      <c r="AW758" s="38"/>
      <c r="AX758" s="38"/>
    </row>
    <row r="759" spans="1:50" ht="24" hidden="1" customHeight="1">
      <c r="A759" s="35">
        <v>27</v>
      </c>
      <c r="B759" s="35">
        <v>27</v>
      </c>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7"/>
      <c r="AL759" s="37"/>
      <c r="AM759" s="37"/>
      <c r="AN759" s="37"/>
      <c r="AO759" s="37"/>
      <c r="AP759" s="37"/>
      <c r="AQ759" s="36"/>
      <c r="AR759" s="36"/>
      <c r="AS759" s="36"/>
      <c r="AT759" s="36"/>
      <c r="AU759" s="38"/>
      <c r="AV759" s="38"/>
      <c r="AW759" s="38"/>
      <c r="AX759" s="38"/>
    </row>
    <row r="760" spans="1:50" ht="24" hidden="1" customHeight="1">
      <c r="A760" s="35">
        <v>28</v>
      </c>
      <c r="B760" s="35">
        <v>28</v>
      </c>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7"/>
      <c r="AL760" s="37"/>
      <c r="AM760" s="37"/>
      <c r="AN760" s="37"/>
      <c r="AO760" s="37"/>
      <c r="AP760" s="37"/>
      <c r="AQ760" s="36"/>
      <c r="AR760" s="36"/>
      <c r="AS760" s="36"/>
      <c r="AT760" s="36"/>
      <c r="AU760" s="38"/>
      <c r="AV760" s="38"/>
      <c r="AW760" s="38"/>
      <c r="AX760" s="38"/>
    </row>
    <row r="761" spans="1:50" ht="24" hidden="1" customHeight="1">
      <c r="A761" s="35">
        <v>29</v>
      </c>
      <c r="B761" s="35">
        <v>29</v>
      </c>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7"/>
      <c r="AL761" s="37"/>
      <c r="AM761" s="37"/>
      <c r="AN761" s="37"/>
      <c r="AO761" s="37"/>
      <c r="AP761" s="37"/>
      <c r="AQ761" s="36"/>
      <c r="AR761" s="36"/>
      <c r="AS761" s="36"/>
      <c r="AT761" s="36"/>
      <c r="AU761" s="38"/>
      <c r="AV761" s="38"/>
      <c r="AW761" s="38"/>
      <c r="AX761" s="38"/>
    </row>
    <row r="762" spans="1:50" ht="24" hidden="1" customHeight="1">
      <c r="A762" s="35">
        <v>30</v>
      </c>
      <c r="B762" s="35">
        <v>30</v>
      </c>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7"/>
      <c r="AL762" s="37"/>
      <c r="AM762" s="37"/>
      <c r="AN762" s="37"/>
      <c r="AO762" s="37"/>
      <c r="AP762" s="37"/>
      <c r="AQ762" s="36"/>
      <c r="AR762" s="36"/>
      <c r="AS762" s="36"/>
      <c r="AT762" s="36"/>
      <c r="AU762" s="38"/>
      <c r="AV762" s="38"/>
      <c r="AW762" s="38"/>
      <c r="AX762" s="38"/>
    </row>
    <row r="764" spans="1:50">
      <c r="B764" s="18" t="s">
        <v>261</v>
      </c>
    </row>
    <row r="765" spans="1:50" ht="34.5" customHeight="1">
      <c r="A765" s="35"/>
      <c r="B765" s="35"/>
      <c r="C765" s="48" t="s">
        <v>231</v>
      </c>
      <c r="D765" s="48"/>
      <c r="E765" s="48"/>
      <c r="F765" s="48"/>
      <c r="G765" s="48"/>
      <c r="H765" s="48"/>
      <c r="I765" s="48"/>
      <c r="J765" s="48"/>
      <c r="K765" s="48"/>
      <c r="L765" s="48"/>
      <c r="M765" s="48" t="s">
        <v>232</v>
      </c>
      <c r="N765" s="48"/>
      <c r="O765" s="48"/>
      <c r="P765" s="48"/>
      <c r="Q765" s="48"/>
      <c r="R765" s="48"/>
      <c r="S765" s="48"/>
      <c r="T765" s="48"/>
      <c r="U765" s="48"/>
      <c r="V765" s="48"/>
      <c r="W765" s="48"/>
      <c r="X765" s="48"/>
      <c r="Y765" s="48"/>
      <c r="Z765" s="48"/>
      <c r="AA765" s="48"/>
      <c r="AB765" s="48"/>
      <c r="AC765" s="48"/>
      <c r="AD765" s="48"/>
      <c r="AE765" s="48"/>
      <c r="AF765" s="48"/>
      <c r="AG765" s="48"/>
      <c r="AH765" s="48"/>
      <c r="AI765" s="48"/>
      <c r="AJ765" s="48"/>
      <c r="AK765" s="61" t="s">
        <v>233</v>
      </c>
      <c r="AL765" s="48"/>
      <c r="AM765" s="48"/>
      <c r="AN765" s="48"/>
      <c r="AO765" s="48"/>
      <c r="AP765" s="48"/>
      <c r="AQ765" s="48" t="s">
        <v>158</v>
      </c>
      <c r="AR765" s="48"/>
      <c r="AS765" s="48"/>
      <c r="AT765" s="48"/>
      <c r="AU765" s="62" t="s">
        <v>159</v>
      </c>
      <c r="AV765" s="63"/>
      <c r="AW765" s="63"/>
      <c r="AX765" s="57"/>
    </row>
    <row r="766" spans="1:50" ht="24" customHeight="1">
      <c r="A766" s="35">
        <v>1</v>
      </c>
      <c r="B766" s="35">
        <v>1</v>
      </c>
      <c r="C766" s="42" t="s">
        <v>262</v>
      </c>
      <c r="D766" s="42"/>
      <c r="E766" s="42"/>
      <c r="F766" s="42"/>
      <c r="G766" s="42"/>
      <c r="H766" s="42"/>
      <c r="I766" s="42"/>
      <c r="J766" s="42"/>
      <c r="K766" s="42"/>
      <c r="L766" s="42"/>
      <c r="M766" s="42" t="s">
        <v>151</v>
      </c>
      <c r="N766" s="42"/>
      <c r="O766" s="42"/>
      <c r="P766" s="42"/>
      <c r="Q766" s="42"/>
      <c r="R766" s="42"/>
      <c r="S766" s="42"/>
      <c r="T766" s="42"/>
      <c r="U766" s="42"/>
      <c r="V766" s="42"/>
      <c r="W766" s="42"/>
      <c r="X766" s="42"/>
      <c r="Y766" s="42"/>
      <c r="Z766" s="42"/>
      <c r="AA766" s="42"/>
      <c r="AB766" s="42"/>
      <c r="AC766" s="42"/>
      <c r="AD766" s="42"/>
      <c r="AE766" s="42"/>
      <c r="AF766" s="42"/>
      <c r="AG766" s="42"/>
      <c r="AH766" s="42"/>
      <c r="AI766" s="42"/>
      <c r="AJ766" s="42"/>
      <c r="AK766" s="43">
        <v>1.189757</v>
      </c>
      <c r="AL766" s="44"/>
      <c r="AM766" s="44"/>
      <c r="AN766" s="44"/>
      <c r="AO766" s="44"/>
      <c r="AP766" s="44"/>
      <c r="AQ766" s="36" t="s">
        <v>202</v>
      </c>
      <c r="AR766" s="36"/>
      <c r="AS766" s="36"/>
      <c r="AT766" s="36"/>
      <c r="AU766" s="39" t="s">
        <v>236</v>
      </c>
      <c r="AV766" s="40"/>
      <c r="AW766" s="40"/>
      <c r="AX766" s="41"/>
    </row>
    <row r="767" spans="1:50" ht="24" hidden="1" customHeight="1">
      <c r="A767" s="35">
        <v>2</v>
      </c>
      <c r="B767" s="35">
        <v>2</v>
      </c>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7"/>
      <c r="AL767" s="37"/>
      <c r="AM767" s="37"/>
      <c r="AN767" s="37"/>
      <c r="AO767" s="37"/>
      <c r="AP767" s="37"/>
      <c r="AQ767" s="36"/>
      <c r="AR767" s="36"/>
      <c r="AS767" s="36"/>
      <c r="AT767" s="36"/>
      <c r="AU767" s="38"/>
      <c r="AV767" s="38"/>
      <c r="AW767" s="38"/>
      <c r="AX767" s="38"/>
    </row>
    <row r="768" spans="1:50" ht="24" hidden="1" customHeight="1">
      <c r="A768" s="35">
        <v>3</v>
      </c>
      <c r="B768" s="35">
        <v>3</v>
      </c>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7"/>
      <c r="AL768" s="37"/>
      <c r="AM768" s="37"/>
      <c r="AN768" s="37"/>
      <c r="AO768" s="37"/>
      <c r="AP768" s="37"/>
      <c r="AQ768" s="36"/>
      <c r="AR768" s="36"/>
      <c r="AS768" s="36"/>
      <c r="AT768" s="36"/>
      <c r="AU768" s="38"/>
      <c r="AV768" s="38"/>
      <c r="AW768" s="38"/>
      <c r="AX768" s="38"/>
    </row>
    <row r="769" spans="1:50" ht="24" hidden="1" customHeight="1">
      <c r="A769" s="35">
        <v>4</v>
      </c>
      <c r="B769" s="35">
        <v>4</v>
      </c>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7"/>
      <c r="AL769" s="37"/>
      <c r="AM769" s="37"/>
      <c r="AN769" s="37"/>
      <c r="AO769" s="37"/>
      <c r="AP769" s="37"/>
      <c r="AQ769" s="36"/>
      <c r="AR769" s="36"/>
      <c r="AS769" s="36"/>
      <c r="AT769" s="36"/>
      <c r="AU769" s="38"/>
      <c r="AV769" s="38"/>
      <c r="AW769" s="38"/>
      <c r="AX769" s="38"/>
    </row>
    <row r="770" spans="1:50" ht="24" hidden="1" customHeight="1">
      <c r="A770" s="35">
        <v>5</v>
      </c>
      <c r="B770" s="35">
        <v>5</v>
      </c>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7"/>
      <c r="AL770" s="37"/>
      <c r="AM770" s="37"/>
      <c r="AN770" s="37"/>
      <c r="AO770" s="37"/>
      <c r="AP770" s="37"/>
      <c r="AQ770" s="36"/>
      <c r="AR770" s="36"/>
      <c r="AS770" s="36"/>
      <c r="AT770" s="36"/>
      <c r="AU770" s="38"/>
      <c r="AV770" s="38"/>
      <c r="AW770" s="38"/>
      <c r="AX770" s="38"/>
    </row>
    <row r="771" spans="1:50" ht="24" hidden="1" customHeight="1">
      <c r="A771" s="35">
        <v>6</v>
      </c>
      <c r="B771" s="35">
        <v>6</v>
      </c>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7"/>
      <c r="AL771" s="37"/>
      <c r="AM771" s="37"/>
      <c r="AN771" s="37"/>
      <c r="AO771" s="37"/>
      <c r="AP771" s="37"/>
      <c r="AQ771" s="36"/>
      <c r="AR771" s="36"/>
      <c r="AS771" s="36"/>
      <c r="AT771" s="36"/>
      <c r="AU771" s="38"/>
      <c r="AV771" s="38"/>
      <c r="AW771" s="38"/>
      <c r="AX771" s="38"/>
    </row>
    <row r="772" spans="1:50" ht="24" hidden="1" customHeight="1">
      <c r="A772" s="35">
        <v>7</v>
      </c>
      <c r="B772" s="35">
        <v>7</v>
      </c>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7"/>
      <c r="AL772" s="37"/>
      <c r="AM772" s="37"/>
      <c r="AN772" s="37"/>
      <c r="AO772" s="37"/>
      <c r="AP772" s="37"/>
      <c r="AQ772" s="36"/>
      <c r="AR772" s="36"/>
      <c r="AS772" s="36"/>
      <c r="AT772" s="36"/>
      <c r="AU772" s="38"/>
      <c r="AV772" s="38"/>
      <c r="AW772" s="38"/>
      <c r="AX772" s="38"/>
    </row>
    <row r="773" spans="1:50" ht="24" hidden="1" customHeight="1">
      <c r="A773" s="35">
        <v>8</v>
      </c>
      <c r="B773" s="35">
        <v>8</v>
      </c>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7"/>
      <c r="AL773" s="37"/>
      <c r="AM773" s="37"/>
      <c r="AN773" s="37"/>
      <c r="AO773" s="37"/>
      <c r="AP773" s="37"/>
      <c r="AQ773" s="36"/>
      <c r="AR773" s="36"/>
      <c r="AS773" s="36"/>
      <c r="AT773" s="36"/>
      <c r="AU773" s="38"/>
      <c r="AV773" s="38"/>
      <c r="AW773" s="38"/>
      <c r="AX773" s="38"/>
    </row>
    <row r="774" spans="1:50" ht="24" hidden="1" customHeight="1">
      <c r="A774" s="35">
        <v>9</v>
      </c>
      <c r="B774" s="35">
        <v>9</v>
      </c>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7"/>
      <c r="AL774" s="37"/>
      <c r="AM774" s="37"/>
      <c r="AN774" s="37"/>
      <c r="AO774" s="37"/>
      <c r="AP774" s="37"/>
      <c r="AQ774" s="36"/>
      <c r="AR774" s="36"/>
      <c r="AS774" s="36"/>
      <c r="AT774" s="36"/>
      <c r="AU774" s="38"/>
      <c r="AV774" s="38"/>
      <c r="AW774" s="38"/>
      <c r="AX774" s="38"/>
    </row>
    <row r="775" spans="1:50" ht="24" hidden="1" customHeight="1">
      <c r="A775" s="35">
        <v>10</v>
      </c>
      <c r="B775" s="35">
        <v>10</v>
      </c>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7"/>
      <c r="AL775" s="37"/>
      <c r="AM775" s="37"/>
      <c r="AN775" s="37"/>
      <c r="AO775" s="37"/>
      <c r="AP775" s="37"/>
      <c r="AQ775" s="36"/>
      <c r="AR775" s="36"/>
      <c r="AS775" s="36"/>
      <c r="AT775" s="36"/>
      <c r="AU775" s="38"/>
      <c r="AV775" s="38"/>
      <c r="AW775" s="38"/>
      <c r="AX775" s="38"/>
    </row>
    <row r="776" spans="1:50" ht="24" hidden="1" customHeight="1">
      <c r="A776" s="35">
        <v>11</v>
      </c>
      <c r="B776" s="35">
        <v>11</v>
      </c>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7"/>
      <c r="AL776" s="37"/>
      <c r="AM776" s="37"/>
      <c r="AN776" s="37"/>
      <c r="AO776" s="37"/>
      <c r="AP776" s="37"/>
      <c r="AQ776" s="36"/>
      <c r="AR776" s="36"/>
      <c r="AS776" s="36"/>
      <c r="AT776" s="36"/>
      <c r="AU776" s="38"/>
      <c r="AV776" s="38"/>
      <c r="AW776" s="38"/>
      <c r="AX776" s="38"/>
    </row>
    <row r="777" spans="1:50" ht="24" hidden="1" customHeight="1">
      <c r="A777" s="35">
        <v>12</v>
      </c>
      <c r="B777" s="35">
        <v>12</v>
      </c>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7"/>
      <c r="AL777" s="37"/>
      <c r="AM777" s="37"/>
      <c r="AN777" s="37"/>
      <c r="AO777" s="37"/>
      <c r="AP777" s="37"/>
      <c r="AQ777" s="36"/>
      <c r="AR777" s="36"/>
      <c r="AS777" s="36"/>
      <c r="AT777" s="36"/>
      <c r="AU777" s="38"/>
      <c r="AV777" s="38"/>
      <c r="AW777" s="38"/>
      <c r="AX777" s="38"/>
    </row>
    <row r="778" spans="1:50" ht="24" hidden="1" customHeight="1">
      <c r="A778" s="35">
        <v>13</v>
      </c>
      <c r="B778" s="35">
        <v>13</v>
      </c>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7"/>
      <c r="AL778" s="37"/>
      <c r="AM778" s="37"/>
      <c r="AN778" s="37"/>
      <c r="AO778" s="37"/>
      <c r="AP778" s="37"/>
      <c r="AQ778" s="36"/>
      <c r="AR778" s="36"/>
      <c r="AS778" s="36"/>
      <c r="AT778" s="36"/>
      <c r="AU778" s="38"/>
      <c r="AV778" s="38"/>
      <c r="AW778" s="38"/>
      <c r="AX778" s="38"/>
    </row>
    <row r="779" spans="1:50" ht="24" hidden="1" customHeight="1">
      <c r="A779" s="35">
        <v>14</v>
      </c>
      <c r="B779" s="35">
        <v>14</v>
      </c>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7"/>
      <c r="AL779" s="37"/>
      <c r="AM779" s="37"/>
      <c r="AN779" s="37"/>
      <c r="AO779" s="37"/>
      <c r="AP779" s="37"/>
      <c r="AQ779" s="36"/>
      <c r="AR779" s="36"/>
      <c r="AS779" s="36"/>
      <c r="AT779" s="36"/>
      <c r="AU779" s="38"/>
      <c r="AV779" s="38"/>
      <c r="AW779" s="38"/>
      <c r="AX779" s="38"/>
    </row>
    <row r="780" spans="1:50" ht="24" hidden="1" customHeight="1">
      <c r="A780" s="35">
        <v>15</v>
      </c>
      <c r="B780" s="35">
        <v>15</v>
      </c>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7"/>
      <c r="AL780" s="37"/>
      <c r="AM780" s="37"/>
      <c r="AN780" s="37"/>
      <c r="AO780" s="37"/>
      <c r="AP780" s="37"/>
      <c r="AQ780" s="36"/>
      <c r="AR780" s="36"/>
      <c r="AS780" s="36"/>
      <c r="AT780" s="36"/>
      <c r="AU780" s="38"/>
      <c r="AV780" s="38"/>
      <c r="AW780" s="38"/>
      <c r="AX780" s="38"/>
    </row>
    <row r="781" spans="1:50" ht="24" hidden="1" customHeight="1">
      <c r="A781" s="35">
        <v>16</v>
      </c>
      <c r="B781" s="35">
        <v>16</v>
      </c>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7"/>
      <c r="AL781" s="37"/>
      <c r="AM781" s="37"/>
      <c r="AN781" s="37"/>
      <c r="AO781" s="37"/>
      <c r="AP781" s="37"/>
      <c r="AQ781" s="36"/>
      <c r="AR781" s="36"/>
      <c r="AS781" s="36"/>
      <c r="AT781" s="36"/>
      <c r="AU781" s="38"/>
      <c r="AV781" s="38"/>
      <c r="AW781" s="38"/>
      <c r="AX781" s="38"/>
    </row>
    <row r="782" spans="1:50" ht="24" hidden="1" customHeight="1">
      <c r="A782" s="35">
        <v>17</v>
      </c>
      <c r="B782" s="35">
        <v>17</v>
      </c>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7"/>
      <c r="AL782" s="37"/>
      <c r="AM782" s="37"/>
      <c r="AN782" s="37"/>
      <c r="AO782" s="37"/>
      <c r="AP782" s="37"/>
      <c r="AQ782" s="36"/>
      <c r="AR782" s="36"/>
      <c r="AS782" s="36"/>
      <c r="AT782" s="36"/>
      <c r="AU782" s="38"/>
      <c r="AV782" s="38"/>
      <c r="AW782" s="38"/>
      <c r="AX782" s="38"/>
    </row>
    <row r="783" spans="1:50" ht="24" hidden="1" customHeight="1">
      <c r="A783" s="35">
        <v>18</v>
      </c>
      <c r="B783" s="35">
        <v>18</v>
      </c>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7"/>
      <c r="AL783" s="37"/>
      <c r="AM783" s="37"/>
      <c r="AN783" s="37"/>
      <c r="AO783" s="37"/>
      <c r="AP783" s="37"/>
      <c r="AQ783" s="36"/>
      <c r="AR783" s="36"/>
      <c r="AS783" s="36"/>
      <c r="AT783" s="36"/>
      <c r="AU783" s="38"/>
      <c r="AV783" s="38"/>
      <c r="AW783" s="38"/>
      <c r="AX783" s="38"/>
    </row>
    <row r="784" spans="1:50" ht="24" hidden="1" customHeight="1">
      <c r="A784" s="35">
        <v>19</v>
      </c>
      <c r="B784" s="35">
        <v>19</v>
      </c>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7"/>
      <c r="AL784" s="37"/>
      <c r="AM784" s="37"/>
      <c r="AN784" s="37"/>
      <c r="AO784" s="37"/>
      <c r="AP784" s="37"/>
      <c r="AQ784" s="36"/>
      <c r="AR784" s="36"/>
      <c r="AS784" s="36"/>
      <c r="AT784" s="36"/>
      <c r="AU784" s="38"/>
      <c r="AV784" s="38"/>
      <c r="AW784" s="38"/>
      <c r="AX784" s="38"/>
    </row>
    <row r="785" spans="1:50" ht="24" hidden="1" customHeight="1">
      <c r="A785" s="35">
        <v>20</v>
      </c>
      <c r="B785" s="35">
        <v>20</v>
      </c>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7"/>
      <c r="AL785" s="37"/>
      <c r="AM785" s="37"/>
      <c r="AN785" s="37"/>
      <c r="AO785" s="37"/>
      <c r="AP785" s="37"/>
      <c r="AQ785" s="36"/>
      <c r="AR785" s="36"/>
      <c r="AS785" s="36"/>
      <c r="AT785" s="36"/>
      <c r="AU785" s="38"/>
      <c r="AV785" s="38"/>
      <c r="AW785" s="38"/>
      <c r="AX785" s="38"/>
    </row>
    <row r="786" spans="1:50" ht="24" hidden="1" customHeight="1">
      <c r="A786" s="35">
        <v>21</v>
      </c>
      <c r="B786" s="35">
        <v>21</v>
      </c>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c r="AA786" s="36"/>
      <c r="AB786" s="36"/>
      <c r="AC786" s="36"/>
      <c r="AD786" s="36"/>
      <c r="AE786" s="36"/>
      <c r="AF786" s="36"/>
      <c r="AG786" s="36"/>
      <c r="AH786" s="36"/>
      <c r="AI786" s="36"/>
      <c r="AJ786" s="36"/>
      <c r="AK786" s="37"/>
      <c r="AL786" s="37"/>
      <c r="AM786" s="37"/>
      <c r="AN786" s="37"/>
      <c r="AO786" s="37"/>
      <c r="AP786" s="37"/>
      <c r="AQ786" s="36"/>
      <c r="AR786" s="36"/>
      <c r="AS786" s="36"/>
      <c r="AT786" s="36"/>
      <c r="AU786" s="38"/>
      <c r="AV786" s="38"/>
      <c r="AW786" s="38"/>
      <c r="AX786" s="38"/>
    </row>
    <row r="787" spans="1:50" ht="24" hidden="1" customHeight="1">
      <c r="A787" s="35">
        <v>22</v>
      </c>
      <c r="B787" s="35">
        <v>22</v>
      </c>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c r="AA787" s="36"/>
      <c r="AB787" s="36"/>
      <c r="AC787" s="36"/>
      <c r="AD787" s="36"/>
      <c r="AE787" s="36"/>
      <c r="AF787" s="36"/>
      <c r="AG787" s="36"/>
      <c r="AH787" s="36"/>
      <c r="AI787" s="36"/>
      <c r="AJ787" s="36"/>
      <c r="AK787" s="37"/>
      <c r="AL787" s="37"/>
      <c r="AM787" s="37"/>
      <c r="AN787" s="37"/>
      <c r="AO787" s="37"/>
      <c r="AP787" s="37"/>
      <c r="AQ787" s="36"/>
      <c r="AR787" s="36"/>
      <c r="AS787" s="36"/>
      <c r="AT787" s="36"/>
      <c r="AU787" s="38"/>
      <c r="AV787" s="38"/>
      <c r="AW787" s="38"/>
      <c r="AX787" s="38"/>
    </row>
    <row r="788" spans="1:50" ht="24" hidden="1" customHeight="1">
      <c r="A788" s="35">
        <v>23</v>
      </c>
      <c r="B788" s="35">
        <v>23</v>
      </c>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c r="AA788" s="36"/>
      <c r="AB788" s="36"/>
      <c r="AC788" s="36"/>
      <c r="AD788" s="36"/>
      <c r="AE788" s="36"/>
      <c r="AF788" s="36"/>
      <c r="AG788" s="36"/>
      <c r="AH788" s="36"/>
      <c r="AI788" s="36"/>
      <c r="AJ788" s="36"/>
      <c r="AK788" s="37"/>
      <c r="AL788" s="37"/>
      <c r="AM788" s="37"/>
      <c r="AN788" s="37"/>
      <c r="AO788" s="37"/>
      <c r="AP788" s="37"/>
      <c r="AQ788" s="36"/>
      <c r="AR788" s="36"/>
      <c r="AS788" s="36"/>
      <c r="AT788" s="36"/>
      <c r="AU788" s="38"/>
      <c r="AV788" s="38"/>
      <c r="AW788" s="38"/>
      <c r="AX788" s="38"/>
    </row>
    <row r="789" spans="1:50" ht="24" hidden="1" customHeight="1">
      <c r="A789" s="35">
        <v>24</v>
      </c>
      <c r="B789" s="35">
        <v>24</v>
      </c>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c r="AA789" s="36"/>
      <c r="AB789" s="36"/>
      <c r="AC789" s="36"/>
      <c r="AD789" s="36"/>
      <c r="AE789" s="36"/>
      <c r="AF789" s="36"/>
      <c r="AG789" s="36"/>
      <c r="AH789" s="36"/>
      <c r="AI789" s="36"/>
      <c r="AJ789" s="36"/>
      <c r="AK789" s="37"/>
      <c r="AL789" s="37"/>
      <c r="AM789" s="37"/>
      <c r="AN789" s="37"/>
      <c r="AO789" s="37"/>
      <c r="AP789" s="37"/>
      <c r="AQ789" s="36"/>
      <c r="AR789" s="36"/>
      <c r="AS789" s="36"/>
      <c r="AT789" s="36"/>
      <c r="AU789" s="38"/>
      <c r="AV789" s="38"/>
      <c r="AW789" s="38"/>
      <c r="AX789" s="38"/>
    </row>
    <row r="790" spans="1:50" ht="24" hidden="1" customHeight="1">
      <c r="A790" s="35">
        <v>25</v>
      </c>
      <c r="B790" s="35">
        <v>25</v>
      </c>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c r="AA790" s="36"/>
      <c r="AB790" s="36"/>
      <c r="AC790" s="36"/>
      <c r="AD790" s="36"/>
      <c r="AE790" s="36"/>
      <c r="AF790" s="36"/>
      <c r="AG790" s="36"/>
      <c r="AH790" s="36"/>
      <c r="AI790" s="36"/>
      <c r="AJ790" s="36"/>
      <c r="AK790" s="37"/>
      <c r="AL790" s="37"/>
      <c r="AM790" s="37"/>
      <c r="AN790" s="37"/>
      <c r="AO790" s="37"/>
      <c r="AP790" s="37"/>
      <c r="AQ790" s="36"/>
      <c r="AR790" s="36"/>
      <c r="AS790" s="36"/>
      <c r="AT790" s="36"/>
      <c r="AU790" s="38"/>
      <c r="AV790" s="38"/>
      <c r="AW790" s="38"/>
      <c r="AX790" s="38"/>
    </row>
    <row r="791" spans="1:50" ht="24" hidden="1" customHeight="1">
      <c r="A791" s="35">
        <v>26</v>
      </c>
      <c r="B791" s="35">
        <v>26</v>
      </c>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c r="AA791" s="36"/>
      <c r="AB791" s="36"/>
      <c r="AC791" s="36"/>
      <c r="AD791" s="36"/>
      <c r="AE791" s="36"/>
      <c r="AF791" s="36"/>
      <c r="AG791" s="36"/>
      <c r="AH791" s="36"/>
      <c r="AI791" s="36"/>
      <c r="AJ791" s="36"/>
      <c r="AK791" s="37"/>
      <c r="AL791" s="37"/>
      <c r="AM791" s="37"/>
      <c r="AN791" s="37"/>
      <c r="AO791" s="37"/>
      <c r="AP791" s="37"/>
      <c r="AQ791" s="36"/>
      <c r="AR791" s="36"/>
      <c r="AS791" s="36"/>
      <c r="AT791" s="36"/>
      <c r="AU791" s="38"/>
      <c r="AV791" s="38"/>
      <c r="AW791" s="38"/>
      <c r="AX791" s="38"/>
    </row>
    <row r="792" spans="1:50" ht="24" hidden="1" customHeight="1">
      <c r="A792" s="35">
        <v>27</v>
      </c>
      <c r="B792" s="35">
        <v>27</v>
      </c>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c r="AA792" s="36"/>
      <c r="AB792" s="36"/>
      <c r="AC792" s="36"/>
      <c r="AD792" s="36"/>
      <c r="AE792" s="36"/>
      <c r="AF792" s="36"/>
      <c r="AG792" s="36"/>
      <c r="AH792" s="36"/>
      <c r="AI792" s="36"/>
      <c r="AJ792" s="36"/>
      <c r="AK792" s="37"/>
      <c r="AL792" s="37"/>
      <c r="AM792" s="37"/>
      <c r="AN792" s="37"/>
      <c r="AO792" s="37"/>
      <c r="AP792" s="37"/>
      <c r="AQ792" s="36"/>
      <c r="AR792" s="36"/>
      <c r="AS792" s="36"/>
      <c r="AT792" s="36"/>
      <c r="AU792" s="38"/>
      <c r="AV792" s="38"/>
      <c r="AW792" s="38"/>
      <c r="AX792" s="38"/>
    </row>
    <row r="793" spans="1:50" ht="24" hidden="1" customHeight="1">
      <c r="A793" s="35">
        <v>28</v>
      </c>
      <c r="B793" s="35">
        <v>28</v>
      </c>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c r="AA793" s="36"/>
      <c r="AB793" s="36"/>
      <c r="AC793" s="36"/>
      <c r="AD793" s="36"/>
      <c r="AE793" s="36"/>
      <c r="AF793" s="36"/>
      <c r="AG793" s="36"/>
      <c r="AH793" s="36"/>
      <c r="AI793" s="36"/>
      <c r="AJ793" s="36"/>
      <c r="AK793" s="37"/>
      <c r="AL793" s="37"/>
      <c r="AM793" s="37"/>
      <c r="AN793" s="37"/>
      <c r="AO793" s="37"/>
      <c r="AP793" s="37"/>
      <c r="AQ793" s="36"/>
      <c r="AR793" s="36"/>
      <c r="AS793" s="36"/>
      <c r="AT793" s="36"/>
      <c r="AU793" s="38"/>
      <c r="AV793" s="38"/>
      <c r="AW793" s="38"/>
      <c r="AX793" s="38"/>
    </row>
    <row r="794" spans="1:50" ht="24" hidden="1" customHeight="1">
      <c r="A794" s="35">
        <v>29</v>
      </c>
      <c r="B794" s="35">
        <v>29</v>
      </c>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c r="AA794" s="36"/>
      <c r="AB794" s="36"/>
      <c r="AC794" s="36"/>
      <c r="AD794" s="36"/>
      <c r="AE794" s="36"/>
      <c r="AF794" s="36"/>
      <c r="AG794" s="36"/>
      <c r="AH794" s="36"/>
      <c r="AI794" s="36"/>
      <c r="AJ794" s="36"/>
      <c r="AK794" s="37"/>
      <c r="AL794" s="37"/>
      <c r="AM794" s="37"/>
      <c r="AN794" s="37"/>
      <c r="AO794" s="37"/>
      <c r="AP794" s="37"/>
      <c r="AQ794" s="36"/>
      <c r="AR794" s="36"/>
      <c r="AS794" s="36"/>
      <c r="AT794" s="36"/>
      <c r="AU794" s="38"/>
      <c r="AV794" s="38"/>
      <c r="AW794" s="38"/>
      <c r="AX794" s="38"/>
    </row>
    <row r="795" spans="1:50" ht="24" hidden="1" customHeight="1">
      <c r="A795" s="35">
        <v>30</v>
      </c>
      <c r="B795" s="35">
        <v>30</v>
      </c>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c r="AA795" s="36"/>
      <c r="AB795" s="36"/>
      <c r="AC795" s="36"/>
      <c r="AD795" s="36"/>
      <c r="AE795" s="36"/>
      <c r="AF795" s="36"/>
      <c r="AG795" s="36"/>
      <c r="AH795" s="36"/>
      <c r="AI795" s="36"/>
      <c r="AJ795" s="36"/>
      <c r="AK795" s="37"/>
      <c r="AL795" s="37"/>
      <c r="AM795" s="37"/>
      <c r="AN795" s="37"/>
      <c r="AO795" s="37"/>
      <c r="AP795" s="37"/>
      <c r="AQ795" s="36"/>
      <c r="AR795" s="36"/>
      <c r="AS795" s="36"/>
      <c r="AT795" s="36"/>
      <c r="AU795" s="38"/>
      <c r="AV795" s="38"/>
      <c r="AW795" s="38"/>
      <c r="AX795" s="38"/>
    </row>
    <row r="797" spans="1:50">
      <c r="B797" s="18" t="s">
        <v>263</v>
      </c>
    </row>
    <row r="798" spans="1:50" ht="34.5" customHeight="1">
      <c r="A798" s="35"/>
      <c r="B798" s="35"/>
      <c r="C798" s="48" t="s">
        <v>231</v>
      </c>
      <c r="D798" s="48"/>
      <c r="E798" s="48"/>
      <c r="F798" s="48"/>
      <c r="G798" s="48"/>
      <c r="H798" s="48"/>
      <c r="I798" s="48"/>
      <c r="J798" s="48"/>
      <c r="K798" s="48"/>
      <c r="L798" s="48"/>
      <c r="M798" s="48" t="s">
        <v>232</v>
      </c>
      <c r="N798" s="48"/>
      <c r="O798" s="48"/>
      <c r="P798" s="48"/>
      <c r="Q798" s="48"/>
      <c r="R798" s="48"/>
      <c r="S798" s="48"/>
      <c r="T798" s="48"/>
      <c r="U798" s="48"/>
      <c r="V798" s="48"/>
      <c r="W798" s="48"/>
      <c r="X798" s="48"/>
      <c r="Y798" s="48"/>
      <c r="Z798" s="48"/>
      <c r="AA798" s="48"/>
      <c r="AB798" s="48"/>
      <c r="AC798" s="48"/>
      <c r="AD798" s="48"/>
      <c r="AE798" s="48"/>
      <c r="AF798" s="48"/>
      <c r="AG798" s="48"/>
      <c r="AH798" s="48"/>
      <c r="AI798" s="48"/>
      <c r="AJ798" s="48"/>
      <c r="AK798" s="61" t="s">
        <v>233</v>
      </c>
      <c r="AL798" s="48"/>
      <c r="AM798" s="48"/>
      <c r="AN798" s="48"/>
      <c r="AO798" s="48"/>
      <c r="AP798" s="48"/>
      <c r="AQ798" s="48" t="s">
        <v>158</v>
      </c>
      <c r="AR798" s="48"/>
      <c r="AS798" s="48"/>
      <c r="AT798" s="48"/>
      <c r="AU798" s="62" t="s">
        <v>159</v>
      </c>
      <c r="AV798" s="63"/>
      <c r="AW798" s="63"/>
      <c r="AX798" s="57"/>
    </row>
    <row r="799" spans="1:50" ht="24" customHeight="1">
      <c r="A799" s="35">
        <v>1</v>
      </c>
      <c r="B799" s="35">
        <v>1</v>
      </c>
      <c r="C799" s="42" t="s">
        <v>162</v>
      </c>
      <c r="D799" s="42"/>
      <c r="E799" s="42"/>
      <c r="F799" s="42"/>
      <c r="G799" s="42"/>
      <c r="H799" s="42"/>
      <c r="I799" s="42"/>
      <c r="J799" s="42"/>
      <c r="K799" s="42"/>
      <c r="L799" s="42"/>
      <c r="M799" s="42" t="s">
        <v>146</v>
      </c>
      <c r="N799" s="42"/>
      <c r="O799" s="42"/>
      <c r="P799" s="42"/>
      <c r="Q799" s="42"/>
      <c r="R799" s="42"/>
      <c r="S799" s="42"/>
      <c r="T799" s="42"/>
      <c r="U799" s="42"/>
      <c r="V799" s="42"/>
      <c r="W799" s="42"/>
      <c r="X799" s="42"/>
      <c r="Y799" s="42"/>
      <c r="Z799" s="42"/>
      <c r="AA799" s="42"/>
      <c r="AB799" s="42"/>
      <c r="AC799" s="42"/>
      <c r="AD799" s="42"/>
      <c r="AE799" s="42"/>
      <c r="AF799" s="42"/>
      <c r="AG799" s="42"/>
      <c r="AH799" s="42"/>
      <c r="AI799" s="42"/>
      <c r="AJ799" s="42"/>
      <c r="AK799" s="43">
        <f>852.282006+696.511382</f>
        <v>1548.793388</v>
      </c>
      <c r="AL799" s="44"/>
      <c r="AM799" s="44"/>
      <c r="AN799" s="44"/>
      <c r="AO799" s="44"/>
      <c r="AP799" s="44"/>
      <c r="AQ799" s="36" t="s">
        <v>202</v>
      </c>
      <c r="AR799" s="36"/>
      <c r="AS799" s="36"/>
      <c r="AT799" s="36"/>
      <c r="AU799" s="39" t="s">
        <v>236</v>
      </c>
      <c r="AV799" s="40"/>
      <c r="AW799" s="40"/>
      <c r="AX799" s="41"/>
    </row>
    <row r="800" spans="1:50" ht="24" customHeight="1">
      <c r="A800" s="35">
        <v>2</v>
      </c>
      <c r="B800" s="35">
        <v>2</v>
      </c>
      <c r="C800" s="42" t="s">
        <v>162</v>
      </c>
      <c r="D800" s="42"/>
      <c r="E800" s="42"/>
      <c r="F800" s="42"/>
      <c r="G800" s="42"/>
      <c r="H800" s="42"/>
      <c r="I800" s="42"/>
      <c r="J800" s="42"/>
      <c r="K800" s="42"/>
      <c r="L800" s="42"/>
      <c r="M800" s="42" t="s">
        <v>147</v>
      </c>
      <c r="N800" s="42"/>
      <c r="O800" s="42"/>
      <c r="P800" s="42"/>
      <c r="Q800" s="42"/>
      <c r="R800" s="42"/>
      <c r="S800" s="42"/>
      <c r="T800" s="42"/>
      <c r="U800" s="42"/>
      <c r="V800" s="42"/>
      <c r="W800" s="42"/>
      <c r="X800" s="42"/>
      <c r="Y800" s="42"/>
      <c r="Z800" s="42"/>
      <c r="AA800" s="42"/>
      <c r="AB800" s="42"/>
      <c r="AC800" s="42"/>
      <c r="AD800" s="42"/>
      <c r="AE800" s="42"/>
      <c r="AF800" s="42"/>
      <c r="AG800" s="42"/>
      <c r="AH800" s="42"/>
      <c r="AI800" s="42"/>
      <c r="AJ800" s="42"/>
      <c r="AK800" s="43">
        <v>40.759466000000003</v>
      </c>
      <c r="AL800" s="44"/>
      <c r="AM800" s="44"/>
      <c r="AN800" s="44"/>
      <c r="AO800" s="44"/>
      <c r="AP800" s="44"/>
      <c r="AQ800" s="36" t="s">
        <v>202</v>
      </c>
      <c r="AR800" s="36"/>
      <c r="AS800" s="36"/>
      <c r="AT800" s="36"/>
      <c r="AU800" s="39" t="s">
        <v>236</v>
      </c>
      <c r="AV800" s="40"/>
      <c r="AW800" s="40"/>
      <c r="AX800" s="41"/>
    </row>
    <row r="801" spans="1:50" ht="24" hidden="1" customHeight="1">
      <c r="A801" s="35">
        <v>3</v>
      </c>
      <c r="B801" s="35">
        <v>3</v>
      </c>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c r="AA801" s="36"/>
      <c r="AB801" s="36"/>
      <c r="AC801" s="36"/>
      <c r="AD801" s="36"/>
      <c r="AE801" s="36"/>
      <c r="AF801" s="36"/>
      <c r="AG801" s="36"/>
      <c r="AH801" s="36"/>
      <c r="AI801" s="36"/>
      <c r="AJ801" s="36"/>
      <c r="AK801" s="37"/>
      <c r="AL801" s="37"/>
      <c r="AM801" s="37"/>
      <c r="AN801" s="37"/>
      <c r="AO801" s="37"/>
      <c r="AP801" s="37"/>
      <c r="AQ801" s="36"/>
      <c r="AR801" s="36"/>
      <c r="AS801" s="36"/>
      <c r="AT801" s="36"/>
      <c r="AU801" s="38"/>
      <c r="AV801" s="38"/>
      <c r="AW801" s="38"/>
      <c r="AX801" s="38"/>
    </row>
    <row r="802" spans="1:50" ht="24" hidden="1" customHeight="1">
      <c r="A802" s="35">
        <v>4</v>
      </c>
      <c r="B802" s="35">
        <v>4</v>
      </c>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c r="AA802" s="36"/>
      <c r="AB802" s="36"/>
      <c r="AC802" s="36"/>
      <c r="AD802" s="36"/>
      <c r="AE802" s="36"/>
      <c r="AF802" s="36"/>
      <c r="AG802" s="36"/>
      <c r="AH802" s="36"/>
      <c r="AI802" s="36"/>
      <c r="AJ802" s="36"/>
      <c r="AK802" s="37"/>
      <c r="AL802" s="37"/>
      <c r="AM802" s="37"/>
      <c r="AN802" s="37"/>
      <c r="AO802" s="37"/>
      <c r="AP802" s="37"/>
      <c r="AQ802" s="36"/>
      <c r="AR802" s="36"/>
      <c r="AS802" s="36"/>
      <c r="AT802" s="36"/>
      <c r="AU802" s="38"/>
      <c r="AV802" s="38"/>
      <c r="AW802" s="38"/>
      <c r="AX802" s="38"/>
    </row>
    <row r="803" spans="1:50" ht="24" hidden="1" customHeight="1">
      <c r="A803" s="35">
        <v>5</v>
      </c>
      <c r="B803" s="35">
        <v>5</v>
      </c>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c r="AA803" s="36"/>
      <c r="AB803" s="36"/>
      <c r="AC803" s="36"/>
      <c r="AD803" s="36"/>
      <c r="AE803" s="36"/>
      <c r="AF803" s="36"/>
      <c r="AG803" s="36"/>
      <c r="AH803" s="36"/>
      <c r="AI803" s="36"/>
      <c r="AJ803" s="36"/>
      <c r="AK803" s="37"/>
      <c r="AL803" s="37"/>
      <c r="AM803" s="37"/>
      <c r="AN803" s="37"/>
      <c r="AO803" s="37"/>
      <c r="AP803" s="37"/>
      <c r="AQ803" s="36"/>
      <c r="AR803" s="36"/>
      <c r="AS803" s="36"/>
      <c r="AT803" s="36"/>
      <c r="AU803" s="38"/>
      <c r="AV803" s="38"/>
      <c r="AW803" s="38"/>
      <c r="AX803" s="38"/>
    </row>
    <row r="804" spans="1:50" ht="24" hidden="1" customHeight="1">
      <c r="A804" s="35">
        <v>6</v>
      </c>
      <c r="B804" s="35">
        <v>6</v>
      </c>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c r="AA804" s="36"/>
      <c r="AB804" s="36"/>
      <c r="AC804" s="36"/>
      <c r="AD804" s="36"/>
      <c r="AE804" s="36"/>
      <c r="AF804" s="36"/>
      <c r="AG804" s="36"/>
      <c r="AH804" s="36"/>
      <c r="AI804" s="36"/>
      <c r="AJ804" s="36"/>
      <c r="AK804" s="37"/>
      <c r="AL804" s="37"/>
      <c r="AM804" s="37"/>
      <c r="AN804" s="37"/>
      <c r="AO804" s="37"/>
      <c r="AP804" s="37"/>
      <c r="AQ804" s="36"/>
      <c r="AR804" s="36"/>
      <c r="AS804" s="36"/>
      <c r="AT804" s="36"/>
      <c r="AU804" s="38"/>
      <c r="AV804" s="38"/>
      <c r="AW804" s="38"/>
      <c r="AX804" s="38"/>
    </row>
    <row r="805" spans="1:50" ht="24" hidden="1" customHeight="1">
      <c r="A805" s="35">
        <v>7</v>
      </c>
      <c r="B805" s="35">
        <v>7</v>
      </c>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c r="AA805" s="36"/>
      <c r="AB805" s="36"/>
      <c r="AC805" s="36"/>
      <c r="AD805" s="36"/>
      <c r="AE805" s="36"/>
      <c r="AF805" s="36"/>
      <c r="AG805" s="36"/>
      <c r="AH805" s="36"/>
      <c r="AI805" s="36"/>
      <c r="AJ805" s="36"/>
      <c r="AK805" s="37"/>
      <c r="AL805" s="37"/>
      <c r="AM805" s="37"/>
      <c r="AN805" s="37"/>
      <c r="AO805" s="37"/>
      <c r="AP805" s="37"/>
      <c r="AQ805" s="36"/>
      <c r="AR805" s="36"/>
      <c r="AS805" s="36"/>
      <c r="AT805" s="36"/>
      <c r="AU805" s="38"/>
      <c r="AV805" s="38"/>
      <c r="AW805" s="38"/>
      <c r="AX805" s="38"/>
    </row>
    <row r="806" spans="1:50" ht="24" hidden="1" customHeight="1">
      <c r="A806" s="35">
        <v>8</v>
      </c>
      <c r="B806" s="35">
        <v>8</v>
      </c>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c r="AA806" s="36"/>
      <c r="AB806" s="36"/>
      <c r="AC806" s="36"/>
      <c r="AD806" s="36"/>
      <c r="AE806" s="36"/>
      <c r="AF806" s="36"/>
      <c r="AG806" s="36"/>
      <c r="AH806" s="36"/>
      <c r="AI806" s="36"/>
      <c r="AJ806" s="36"/>
      <c r="AK806" s="37"/>
      <c r="AL806" s="37"/>
      <c r="AM806" s="37"/>
      <c r="AN806" s="37"/>
      <c r="AO806" s="37"/>
      <c r="AP806" s="37"/>
      <c r="AQ806" s="36"/>
      <c r="AR806" s="36"/>
      <c r="AS806" s="36"/>
      <c r="AT806" s="36"/>
      <c r="AU806" s="38"/>
      <c r="AV806" s="38"/>
      <c r="AW806" s="38"/>
      <c r="AX806" s="38"/>
    </row>
    <row r="807" spans="1:50" ht="24" hidden="1" customHeight="1">
      <c r="A807" s="35">
        <v>9</v>
      </c>
      <c r="B807" s="35">
        <v>9</v>
      </c>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c r="AA807" s="36"/>
      <c r="AB807" s="36"/>
      <c r="AC807" s="36"/>
      <c r="AD807" s="36"/>
      <c r="AE807" s="36"/>
      <c r="AF807" s="36"/>
      <c r="AG807" s="36"/>
      <c r="AH807" s="36"/>
      <c r="AI807" s="36"/>
      <c r="AJ807" s="36"/>
      <c r="AK807" s="37"/>
      <c r="AL807" s="37"/>
      <c r="AM807" s="37"/>
      <c r="AN807" s="37"/>
      <c r="AO807" s="37"/>
      <c r="AP807" s="37"/>
      <c r="AQ807" s="36"/>
      <c r="AR807" s="36"/>
      <c r="AS807" s="36"/>
      <c r="AT807" s="36"/>
      <c r="AU807" s="38"/>
      <c r="AV807" s="38"/>
      <c r="AW807" s="38"/>
      <c r="AX807" s="38"/>
    </row>
    <row r="808" spans="1:50" ht="24" hidden="1" customHeight="1">
      <c r="A808" s="35">
        <v>10</v>
      </c>
      <c r="B808" s="35">
        <v>10</v>
      </c>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c r="AA808" s="36"/>
      <c r="AB808" s="36"/>
      <c r="AC808" s="36"/>
      <c r="AD808" s="36"/>
      <c r="AE808" s="36"/>
      <c r="AF808" s="36"/>
      <c r="AG808" s="36"/>
      <c r="AH808" s="36"/>
      <c r="AI808" s="36"/>
      <c r="AJ808" s="36"/>
      <c r="AK808" s="37"/>
      <c r="AL808" s="37"/>
      <c r="AM808" s="37"/>
      <c r="AN808" s="37"/>
      <c r="AO808" s="37"/>
      <c r="AP808" s="37"/>
      <c r="AQ808" s="36"/>
      <c r="AR808" s="36"/>
      <c r="AS808" s="36"/>
      <c r="AT808" s="36"/>
      <c r="AU808" s="38"/>
      <c r="AV808" s="38"/>
      <c r="AW808" s="38"/>
      <c r="AX808" s="38"/>
    </row>
    <row r="809" spans="1:50" ht="24" hidden="1" customHeight="1">
      <c r="A809" s="35">
        <v>11</v>
      </c>
      <c r="B809" s="35">
        <v>11</v>
      </c>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c r="AA809" s="36"/>
      <c r="AB809" s="36"/>
      <c r="AC809" s="36"/>
      <c r="AD809" s="36"/>
      <c r="AE809" s="36"/>
      <c r="AF809" s="36"/>
      <c r="AG809" s="36"/>
      <c r="AH809" s="36"/>
      <c r="AI809" s="36"/>
      <c r="AJ809" s="36"/>
      <c r="AK809" s="37"/>
      <c r="AL809" s="37"/>
      <c r="AM809" s="37"/>
      <c r="AN809" s="37"/>
      <c r="AO809" s="37"/>
      <c r="AP809" s="37"/>
      <c r="AQ809" s="36"/>
      <c r="AR809" s="36"/>
      <c r="AS809" s="36"/>
      <c r="AT809" s="36"/>
      <c r="AU809" s="38"/>
      <c r="AV809" s="38"/>
      <c r="AW809" s="38"/>
      <c r="AX809" s="38"/>
    </row>
    <row r="810" spans="1:50" ht="24" hidden="1" customHeight="1">
      <c r="A810" s="35">
        <v>12</v>
      </c>
      <c r="B810" s="35">
        <v>12</v>
      </c>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c r="AA810" s="36"/>
      <c r="AB810" s="36"/>
      <c r="AC810" s="36"/>
      <c r="AD810" s="36"/>
      <c r="AE810" s="36"/>
      <c r="AF810" s="36"/>
      <c r="AG810" s="36"/>
      <c r="AH810" s="36"/>
      <c r="AI810" s="36"/>
      <c r="AJ810" s="36"/>
      <c r="AK810" s="37"/>
      <c r="AL810" s="37"/>
      <c r="AM810" s="37"/>
      <c r="AN810" s="37"/>
      <c r="AO810" s="37"/>
      <c r="AP810" s="37"/>
      <c r="AQ810" s="36"/>
      <c r="AR810" s="36"/>
      <c r="AS810" s="36"/>
      <c r="AT810" s="36"/>
      <c r="AU810" s="38"/>
      <c r="AV810" s="38"/>
      <c r="AW810" s="38"/>
      <c r="AX810" s="38"/>
    </row>
    <row r="811" spans="1:50" ht="24" hidden="1" customHeight="1">
      <c r="A811" s="35">
        <v>13</v>
      </c>
      <c r="B811" s="35">
        <v>13</v>
      </c>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c r="AA811" s="36"/>
      <c r="AB811" s="36"/>
      <c r="AC811" s="36"/>
      <c r="AD811" s="36"/>
      <c r="AE811" s="36"/>
      <c r="AF811" s="36"/>
      <c r="AG811" s="36"/>
      <c r="AH811" s="36"/>
      <c r="AI811" s="36"/>
      <c r="AJ811" s="36"/>
      <c r="AK811" s="37"/>
      <c r="AL811" s="37"/>
      <c r="AM811" s="37"/>
      <c r="AN811" s="37"/>
      <c r="AO811" s="37"/>
      <c r="AP811" s="37"/>
      <c r="AQ811" s="36"/>
      <c r="AR811" s="36"/>
      <c r="AS811" s="36"/>
      <c r="AT811" s="36"/>
      <c r="AU811" s="38"/>
      <c r="AV811" s="38"/>
      <c r="AW811" s="38"/>
      <c r="AX811" s="38"/>
    </row>
    <row r="812" spans="1:50" ht="24" hidden="1" customHeight="1">
      <c r="A812" s="35">
        <v>14</v>
      </c>
      <c r="B812" s="35">
        <v>14</v>
      </c>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c r="AA812" s="36"/>
      <c r="AB812" s="36"/>
      <c r="AC812" s="36"/>
      <c r="AD812" s="36"/>
      <c r="AE812" s="36"/>
      <c r="AF812" s="36"/>
      <c r="AG812" s="36"/>
      <c r="AH812" s="36"/>
      <c r="AI812" s="36"/>
      <c r="AJ812" s="36"/>
      <c r="AK812" s="37"/>
      <c r="AL812" s="37"/>
      <c r="AM812" s="37"/>
      <c r="AN812" s="37"/>
      <c r="AO812" s="37"/>
      <c r="AP812" s="37"/>
      <c r="AQ812" s="36"/>
      <c r="AR812" s="36"/>
      <c r="AS812" s="36"/>
      <c r="AT812" s="36"/>
      <c r="AU812" s="38"/>
      <c r="AV812" s="38"/>
      <c r="AW812" s="38"/>
      <c r="AX812" s="38"/>
    </row>
    <row r="813" spans="1:50" ht="24" hidden="1" customHeight="1">
      <c r="A813" s="35">
        <v>15</v>
      </c>
      <c r="B813" s="35">
        <v>15</v>
      </c>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c r="AA813" s="36"/>
      <c r="AB813" s="36"/>
      <c r="AC813" s="36"/>
      <c r="AD813" s="36"/>
      <c r="AE813" s="36"/>
      <c r="AF813" s="36"/>
      <c r="AG813" s="36"/>
      <c r="AH813" s="36"/>
      <c r="AI813" s="36"/>
      <c r="AJ813" s="36"/>
      <c r="AK813" s="37"/>
      <c r="AL813" s="37"/>
      <c r="AM813" s="37"/>
      <c r="AN813" s="37"/>
      <c r="AO813" s="37"/>
      <c r="AP813" s="37"/>
      <c r="AQ813" s="36"/>
      <c r="AR813" s="36"/>
      <c r="AS813" s="36"/>
      <c r="AT813" s="36"/>
      <c r="AU813" s="38"/>
      <c r="AV813" s="38"/>
      <c r="AW813" s="38"/>
      <c r="AX813" s="38"/>
    </row>
    <row r="814" spans="1:50" ht="24" hidden="1" customHeight="1">
      <c r="A814" s="35">
        <v>16</v>
      </c>
      <c r="B814" s="35">
        <v>16</v>
      </c>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c r="AA814" s="36"/>
      <c r="AB814" s="36"/>
      <c r="AC814" s="36"/>
      <c r="AD814" s="36"/>
      <c r="AE814" s="36"/>
      <c r="AF814" s="36"/>
      <c r="AG814" s="36"/>
      <c r="AH814" s="36"/>
      <c r="AI814" s="36"/>
      <c r="AJ814" s="36"/>
      <c r="AK814" s="37"/>
      <c r="AL814" s="37"/>
      <c r="AM814" s="37"/>
      <c r="AN814" s="37"/>
      <c r="AO814" s="37"/>
      <c r="AP814" s="37"/>
      <c r="AQ814" s="36"/>
      <c r="AR814" s="36"/>
      <c r="AS814" s="36"/>
      <c r="AT814" s="36"/>
      <c r="AU814" s="38"/>
      <c r="AV814" s="38"/>
      <c r="AW814" s="38"/>
      <c r="AX814" s="38"/>
    </row>
    <row r="815" spans="1:50" ht="24" hidden="1" customHeight="1">
      <c r="A815" s="35">
        <v>17</v>
      </c>
      <c r="B815" s="35">
        <v>17</v>
      </c>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c r="AA815" s="36"/>
      <c r="AB815" s="36"/>
      <c r="AC815" s="36"/>
      <c r="AD815" s="36"/>
      <c r="AE815" s="36"/>
      <c r="AF815" s="36"/>
      <c r="AG815" s="36"/>
      <c r="AH815" s="36"/>
      <c r="AI815" s="36"/>
      <c r="AJ815" s="36"/>
      <c r="AK815" s="37"/>
      <c r="AL815" s="37"/>
      <c r="AM815" s="37"/>
      <c r="AN815" s="37"/>
      <c r="AO815" s="37"/>
      <c r="AP815" s="37"/>
      <c r="AQ815" s="36"/>
      <c r="AR815" s="36"/>
      <c r="AS815" s="36"/>
      <c r="AT815" s="36"/>
      <c r="AU815" s="38"/>
      <c r="AV815" s="38"/>
      <c r="AW815" s="38"/>
      <c r="AX815" s="38"/>
    </row>
    <row r="816" spans="1:50" ht="24" hidden="1" customHeight="1">
      <c r="A816" s="35">
        <v>18</v>
      </c>
      <c r="B816" s="35">
        <v>18</v>
      </c>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c r="AA816" s="36"/>
      <c r="AB816" s="36"/>
      <c r="AC816" s="36"/>
      <c r="AD816" s="36"/>
      <c r="AE816" s="36"/>
      <c r="AF816" s="36"/>
      <c r="AG816" s="36"/>
      <c r="AH816" s="36"/>
      <c r="AI816" s="36"/>
      <c r="AJ816" s="36"/>
      <c r="AK816" s="37"/>
      <c r="AL816" s="37"/>
      <c r="AM816" s="37"/>
      <c r="AN816" s="37"/>
      <c r="AO816" s="37"/>
      <c r="AP816" s="37"/>
      <c r="AQ816" s="36"/>
      <c r="AR816" s="36"/>
      <c r="AS816" s="36"/>
      <c r="AT816" s="36"/>
      <c r="AU816" s="38"/>
      <c r="AV816" s="38"/>
      <c r="AW816" s="38"/>
      <c r="AX816" s="38"/>
    </row>
    <row r="817" spans="1:50" ht="24" hidden="1" customHeight="1">
      <c r="A817" s="35">
        <v>19</v>
      </c>
      <c r="B817" s="35">
        <v>19</v>
      </c>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c r="AA817" s="36"/>
      <c r="AB817" s="36"/>
      <c r="AC817" s="36"/>
      <c r="AD817" s="36"/>
      <c r="AE817" s="36"/>
      <c r="AF817" s="36"/>
      <c r="AG817" s="36"/>
      <c r="AH817" s="36"/>
      <c r="AI817" s="36"/>
      <c r="AJ817" s="36"/>
      <c r="AK817" s="37"/>
      <c r="AL817" s="37"/>
      <c r="AM817" s="37"/>
      <c r="AN817" s="37"/>
      <c r="AO817" s="37"/>
      <c r="AP817" s="37"/>
      <c r="AQ817" s="36"/>
      <c r="AR817" s="36"/>
      <c r="AS817" s="36"/>
      <c r="AT817" s="36"/>
      <c r="AU817" s="38"/>
      <c r="AV817" s="38"/>
      <c r="AW817" s="38"/>
      <c r="AX817" s="38"/>
    </row>
    <row r="818" spans="1:50" ht="24" hidden="1" customHeight="1">
      <c r="A818" s="35">
        <v>20</v>
      </c>
      <c r="B818" s="35">
        <v>20</v>
      </c>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c r="AA818" s="36"/>
      <c r="AB818" s="36"/>
      <c r="AC818" s="36"/>
      <c r="AD818" s="36"/>
      <c r="AE818" s="36"/>
      <c r="AF818" s="36"/>
      <c r="AG818" s="36"/>
      <c r="AH818" s="36"/>
      <c r="AI818" s="36"/>
      <c r="AJ818" s="36"/>
      <c r="AK818" s="37"/>
      <c r="AL818" s="37"/>
      <c r="AM818" s="37"/>
      <c r="AN818" s="37"/>
      <c r="AO818" s="37"/>
      <c r="AP818" s="37"/>
      <c r="AQ818" s="36"/>
      <c r="AR818" s="36"/>
      <c r="AS818" s="36"/>
      <c r="AT818" s="36"/>
      <c r="AU818" s="38"/>
      <c r="AV818" s="38"/>
      <c r="AW818" s="38"/>
      <c r="AX818" s="38"/>
    </row>
    <row r="819" spans="1:50" ht="24" hidden="1" customHeight="1">
      <c r="A819" s="35">
        <v>21</v>
      </c>
      <c r="B819" s="35">
        <v>21</v>
      </c>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c r="AA819" s="36"/>
      <c r="AB819" s="36"/>
      <c r="AC819" s="36"/>
      <c r="AD819" s="36"/>
      <c r="AE819" s="36"/>
      <c r="AF819" s="36"/>
      <c r="AG819" s="36"/>
      <c r="AH819" s="36"/>
      <c r="AI819" s="36"/>
      <c r="AJ819" s="36"/>
      <c r="AK819" s="37"/>
      <c r="AL819" s="37"/>
      <c r="AM819" s="37"/>
      <c r="AN819" s="37"/>
      <c r="AO819" s="37"/>
      <c r="AP819" s="37"/>
      <c r="AQ819" s="36"/>
      <c r="AR819" s="36"/>
      <c r="AS819" s="36"/>
      <c r="AT819" s="36"/>
      <c r="AU819" s="38"/>
      <c r="AV819" s="38"/>
      <c r="AW819" s="38"/>
      <c r="AX819" s="38"/>
    </row>
    <row r="820" spans="1:50" ht="24" hidden="1" customHeight="1">
      <c r="A820" s="35">
        <v>22</v>
      </c>
      <c r="B820" s="35">
        <v>22</v>
      </c>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c r="AA820" s="36"/>
      <c r="AB820" s="36"/>
      <c r="AC820" s="36"/>
      <c r="AD820" s="36"/>
      <c r="AE820" s="36"/>
      <c r="AF820" s="36"/>
      <c r="AG820" s="36"/>
      <c r="AH820" s="36"/>
      <c r="AI820" s="36"/>
      <c r="AJ820" s="36"/>
      <c r="AK820" s="37"/>
      <c r="AL820" s="37"/>
      <c r="AM820" s="37"/>
      <c r="AN820" s="37"/>
      <c r="AO820" s="37"/>
      <c r="AP820" s="37"/>
      <c r="AQ820" s="36"/>
      <c r="AR820" s="36"/>
      <c r="AS820" s="36"/>
      <c r="AT820" s="36"/>
      <c r="AU820" s="38"/>
      <c r="AV820" s="38"/>
      <c r="AW820" s="38"/>
      <c r="AX820" s="38"/>
    </row>
    <row r="821" spans="1:50" ht="24" hidden="1" customHeight="1">
      <c r="A821" s="35">
        <v>23</v>
      </c>
      <c r="B821" s="35">
        <v>23</v>
      </c>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c r="AA821" s="36"/>
      <c r="AB821" s="36"/>
      <c r="AC821" s="36"/>
      <c r="AD821" s="36"/>
      <c r="AE821" s="36"/>
      <c r="AF821" s="36"/>
      <c r="AG821" s="36"/>
      <c r="AH821" s="36"/>
      <c r="AI821" s="36"/>
      <c r="AJ821" s="36"/>
      <c r="AK821" s="37"/>
      <c r="AL821" s="37"/>
      <c r="AM821" s="37"/>
      <c r="AN821" s="37"/>
      <c r="AO821" s="37"/>
      <c r="AP821" s="37"/>
      <c r="AQ821" s="36"/>
      <c r="AR821" s="36"/>
      <c r="AS821" s="36"/>
      <c r="AT821" s="36"/>
      <c r="AU821" s="38"/>
      <c r="AV821" s="38"/>
      <c r="AW821" s="38"/>
      <c r="AX821" s="38"/>
    </row>
    <row r="822" spans="1:50" ht="24" hidden="1" customHeight="1">
      <c r="A822" s="35">
        <v>24</v>
      </c>
      <c r="B822" s="35">
        <v>24</v>
      </c>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c r="AA822" s="36"/>
      <c r="AB822" s="36"/>
      <c r="AC822" s="36"/>
      <c r="AD822" s="36"/>
      <c r="AE822" s="36"/>
      <c r="AF822" s="36"/>
      <c r="AG822" s="36"/>
      <c r="AH822" s="36"/>
      <c r="AI822" s="36"/>
      <c r="AJ822" s="36"/>
      <c r="AK822" s="37"/>
      <c r="AL822" s="37"/>
      <c r="AM822" s="37"/>
      <c r="AN822" s="37"/>
      <c r="AO822" s="37"/>
      <c r="AP822" s="37"/>
      <c r="AQ822" s="36"/>
      <c r="AR822" s="36"/>
      <c r="AS822" s="36"/>
      <c r="AT822" s="36"/>
      <c r="AU822" s="38"/>
      <c r="AV822" s="38"/>
      <c r="AW822" s="38"/>
      <c r="AX822" s="38"/>
    </row>
    <row r="823" spans="1:50" ht="24" hidden="1" customHeight="1">
      <c r="A823" s="35">
        <v>25</v>
      </c>
      <c r="B823" s="35">
        <v>25</v>
      </c>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c r="AA823" s="36"/>
      <c r="AB823" s="36"/>
      <c r="AC823" s="36"/>
      <c r="AD823" s="36"/>
      <c r="AE823" s="36"/>
      <c r="AF823" s="36"/>
      <c r="AG823" s="36"/>
      <c r="AH823" s="36"/>
      <c r="AI823" s="36"/>
      <c r="AJ823" s="36"/>
      <c r="AK823" s="37"/>
      <c r="AL823" s="37"/>
      <c r="AM823" s="37"/>
      <c r="AN823" s="37"/>
      <c r="AO823" s="37"/>
      <c r="AP823" s="37"/>
      <c r="AQ823" s="36"/>
      <c r="AR823" s="36"/>
      <c r="AS823" s="36"/>
      <c r="AT823" s="36"/>
      <c r="AU823" s="38"/>
      <c r="AV823" s="38"/>
      <c r="AW823" s="38"/>
      <c r="AX823" s="38"/>
    </row>
    <row r="824" spans="1:50" ht="24" hidden="1" customHeight="1">
      <c r="A824" s="35">
        <v>26</v>
      </c>
      <c r="B824" s="35">
        <v>26</v>
      </c>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c r="AA824" s="36"/>
      <c r="AB824" s="36"/>
      <c r="AC824" s="36"/>
      <c r="AD824" s="36"/>
      <c r="AE824" s="36"/>
      <c r="AF824" s="36"/>
      <c r="AG824" s="36"/>
      <c r="AH824" s="36"/>
      <c r="AI824" s="36"/>
      <c r="AJ824" s="36"/>
      <c r="AK824" s="37"/>
      <c r="AL824" s="37"/>
      <c r="AM824" s="37"/>
      <c r="AN824" s="37"/>
      <c r="AO824" s="37"/>
      <c r="AP824" s="37"/>
      <c r="AQ824" s="36"/>
      <c r="AR824" s="36"/>
      <c r="AS824" s="36"/>
      <c r="AT824" s="36"/>
      <c r="AU824" s="38"/>
      <c r="AV824" s="38"/>
      <c r="AW824" s="38"/>
      <c r="AX824" s="38"/>
    </row>
    <row r="825" spans="1:50" ht="24" hidden="1" customHeight="1">
      <c r="A825" s="35">
        <v>27</v>
      </c>
      <c r="B825" s="35">
        <v>27</v>
      </c>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c r="AA825" s="36"/>
      <c r="AB825" s="36"/>
      <c r="AC825" s="36"/>
      <c r="AD825" s="36"/>
      <c r="AE825" s="36"/>
      <c r="AF825" s="36"/>
      <c r="AG825" s="36"/>
      <c r="AH825" s="36"/>
      <c r="AI825" s="36"/>
      <c r="AJ825" s="36"/>
      <c r="AK825" s="37"/>
      <c r="AL825" s="37"/>
      <c r="AM825" s="37"/>
      <c r="AN825" s="37"/>
      <c r="AO825" s="37"/>
      <c r="AP825" s="37"/>
      <c r="AQ825" s="36"/>
      <c r="AR825" s="36"/>
      <c r="AS825" s="36"/>
      <c r="AT825" s="36"/>
      <c r="AU825" s="38"/>
      <c r="AV825" s="38"/>
      <c r="AW825" s="38"/>
      <c r="AX825" s="38"/>
    </row>
    <row r="826" spans="1:50" ht="24" hidden="1" customHeight="1">
      <c r="A826" s="35">
        <v>28</v>
      </c>
      <c r="B826" s="35">
        <v>28</v>
      </c>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c r="AA826" s="36"/>
      <c r="AB826" s="36"/>
      <c r="AC826" s="36"/>
      <c r="AD826" s="36"/>
      <c r="AE826" s="36"/>
      <c r="AF826" s="36"/>
      <c r="AG826" s="36"/>
      <c r="AH826" s="36"/>
      <c r="AI826" s="36"/>
      <c r="AJ826" s="36"/>
      <c r="AK826" s="37"/>
      <c r="AL826" s="37"/>
      <c r="AM826" s="37"/>
      <c r="AN826" s="37"/>
      <c r="AO826" s="37"/>
      <c r="AP826" s="37"/>
      <c r="AQ826" s="36"/>
      <c r="AR826" s="36"/>
      <c r="AS826" s="36"/>
      <c r="AT826" s="36"/>
      <c r="AU826" s="38"/>
      <c r="AV826" s="38"/>
      <c r="AW826" s="38"/>
      <c r="AX826" s="38"/>
    </row>
    <row r="827" spans="1:50" ht="24" hidden="1" customHeight="1">
      <c r="A827" s="35">
        <v>29</v>
      </c>
      <c r="B827" s="35">
        <v>29</v>
      </c>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c r="AA827" s="36"/>
      <c r="AB827" s="36"/>
      <c r="AC827" s="36"/>
      <c r="AD827" s="36"/>
      <c r="AE827" s="36"/>
      <c r="AF827" s="36"/>
      <c r="AG827" s="36"/>
      <c r="AH827" s="36"/>
      <c r="AI827" s="36"/>
      <c r="AJ827" s="36"/>
      <c r="AK827" s="37"/>
      <c r="AL827" s="37"/>
      <c r="AM827" s="37"/>
      <c r="AN827" s="37"/>
      <c r="AO827" s="37"/>
      <c r="AP827" s="37"/>
      <c r="AQ827" s="36"/>
      <c r="AR827" s="36"/>
      <c r="AS827" s="36"/>
      <c r="AT827" s="36"/>
      <c r="AU827" s="38"/>
      <c r="AV827" s="38"/>
      <c r="AW827" s="38"/>
      <c r="AX827" s="38"/>
    </row>
    <row r="828" spans="1:50" ht="24" hidden="1" customHeight="1">
      <c r="A828" s="35">
        <v>30</v>
      </c>
      <c r="B828" s="35">
        <v>30</v>
      </c>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c r="AA828" s="36"/>
      <c r="AB828" s="36"/>
      <c r="AC828" s="36"/>
      <c r="AD828" s="36"/>
      <c r="AE828" s="36"/>
      <c r="AF828" s="36"/>
      <c r="AG828" s="36"/>
      <c r="AH828" s="36"/>
      <c r="AI828" s="36"/>
      <c r="AJ828" s="36"/>
      <c r="AK828" s="37"/>
      <c r="AL828" s="37"/>
      <c r="AM828" s="37"/>
      <c r="AN828" s="37"/>
      <c r="AO828" s="37"/>
      <c r="AP828" s="37"/>
      <c r="AQ828" s="36"/>
      <c r="AR828" s="36"/>
      <c r="AS828" s="36"/>
      <c r="AT828" s="36"/>
      <c r="AU828" s="38"/>
      <c r="AV828" s="38"/>
      <c r="AW828" s="38"/>
      <c r="AX828" s="38"/>
    </row>
    <row r="830" spans="1:50">
      <c r="B830" s="18" t="s">
        <v>264</v>
      </c>
    </row>
    <row r="831" spans="1:50" ht="34.5" customHeight="1">
      <c r="A831" s="35"/>
      <c r="B831" s="35"/>
      <c r="C831" s="48" t="s">
        <v>231</v>
      </c>
      <c r="D831" s="48"/>
      <c r="E831" s="48"/>
      <c r="F831" s="48"/>
      <c r="G831" s="48"/>
      <c r="H831" s="48"/>
      <c r="I831" s="48"/>
      <c r="J831" s="48"/>
      <c r="K831" s="48"/>
      <c r="L831" s="48"/>
      <c r="M831" s="48" t="s">
        <v>232</v>
      </c>
      <c r="N831" s="48"/>
      <c r="O831" s="48"/>
      <c r="P831" s="48"/>
      <c r="Q831" s="48"/>
      <c r="R831" s="48"/>
      <c r="S831" s="48"/>
      <c r="T831" s="48"/>
      <c r="U831" s="48"/>
      <c r="V831" s="48"/>
      <c r="W831" s="48"/>
      <c r="X831" s="48"/>
      <c r="Y831" s="48"/>
      <c r="Z831" s="48"/>
      <c r="AA831" s="48"/>
      <c r="AB831" s="48"/>
      <c r="AC831" s="48"/>
      <c r="AD831" s="48"/>
      <c r="AE831" s="48"/>
      <c r="AF831" s="48"/>
      <c r="AG831" s="48"/>
      <c r="AH831" s="48"/>
      <c r="AI831" s="48"/>
      <c r="AJ831" s="48"/>
      <c r="AK831" s="61" t="s">
        <v>233</v>
      </c>
      <c r="AL831" s="48"/>
      <c r="AM831" s="48"/>
      <c r="AN831" s="48"/>
      <c r="AO831" s="48"/>
      <c r="AP831" s="48"/>
      <c r="AQ831" s="48" t="s">
        <v>158</v>
      </c>
      <c r="AR831" s="48"/>
      <c r="AS831" s="48"/>
      <c r="AT831" s="48"/>
      <c r="AU831" s="62" t="s">
        <v>159</v>
      </c>
      <c r="AV831" s="63"/>
      <c r="AW831" s="63"/>
      <c r="AX831" s="57"/>
    </row>
    <row r="832" spans="1:50" ht="24" customHeight="1">
      <c r="A832" s="35">
        <v>1</v>
      </c>
      <c r="B832" s="35">
        <v>1</v>
      </c>
      <c r="C832" s="42" t="s">
        <v>201</v>
      </c>
      <c r="D832" s="42"/>
      <c r="E832" s="42"/>
      <c r="F832" s="42"/>
      <c r="G832" s="42"/>
      <c r="H832" s="42"/>
      <c r="I832" s="42"/>
      <c r="J832" s="42"/>
      <c r="K832" s="42"/>
      <c r="L832" s="42"/>
      <c r="M832" s="42" t="s">
        <v>216</v>
      </c>
      <c r="N832" s="42"/>
      <c r="O832" s="42"/>
      <c r="P832" s="42"/>
      <c r="Q832" s="42"/>
      <c r="R832" s="42"/>
      <c r="S832" s="42"/>
      <c r="T832" s="42"/>
      <c r="U832" s="42"/>
      <c r="V832" s="42"/>
      <c r="W832" s="42"/>
      <c r="X832" s="42"/>
      <c r="Y832" s="42"/>
      <c r="Z832" s="42"/>
      <c r="AA832" s="42"/>
      <c r="AB832" s="42"/>
      <c r="AC832" s="42"/>
      <c r="AD832" s="42"/>
      <c r="AE832" s="42"/>
      <c r="AF832" s="42"/>
      <c r="AG832" s="42"/>
      <c r="AH832" s="42"/>
      <c r="AI832" s="42"/>
      <c r="AJ832" s="42"/>
      <c r="AK832" s="43">
        <f>ROUNDUP(289850/1000000,0)</f>
        <v>1</v>
      </c>
      <c r="AL832" s="44"/>
      <c r="AM832" s="44"/>
      <c r="AN832" s="44"/>
      <c r="AO832" s="44"/>
      <c r="AP832" s="44"/>
      <c r="AQ832" s="39" t="s">
        <v>236</v>
      </c>
      <c r="AR832" s="40"/>
      <c r="AS832" s="40"/>
      <c r="AT832" s="41"/>
      <c r="AU832" s="39" t="s">
        <v>236</v>
      </c>
      <c r="AV832" s="40"/>
      <c r="AW832" s="40"/>
      <c r="AX832" s="41"/>
    </row>
    <row r="833" spans="1:50" ht="24" customHeight="1">
      <c r="A833" s="35">
        <v>2</v>
      </c>
      <c r="B833" s="35">
        <v>2</v>
      </c>
      <c r="C833" s="42" t="s">
        <v>203</v>
      </c>
      <c r="D833" s="42"/>
      <c r="E833" s="42"/>
      <c r="F833" s="42"/>
      <c r="G833" s="42"/>
      <c r="H833" s="42"/>
      <c r="I833" s="42"/>
      <c r="J833" s="42"/>
      <c r="K833" s="42"/>
      <c r="L833" s="42"/>
      <c r="M833" s="42" t="s">
        <v>216</v>
      </c>
      <c r="N833" s="42"/>
      <c r="O833" s="42"/>
      <c r="P833" s="42"/>
      <c r="Q833" s="42"/>
      <c r="R833" s="42"/>
      <c r="S833" s="42"/>
      <c r="T833" s="42"/>
      <c r="U833" s="42"/>
      <c r="V833" s="42"/>
      <c r="W833" s="42"/>
      <c r="X833" s="42"/>
      <c r="Y833" s="42"/>
      <c r="Z833" s="42"/>
      <c r="AA833" s="42"/>
      <c r="AB833" s="42"/>
      <c r="AC833" s="42"/>
      <c r="AD833" s="42"/>
      <c r="AE833" s="42"/>
      <c r="AF833" s="42"/>
      <c r="AG833" s="42"/>
      <c r="AH833" s="42"/>
      <c r="AI833" s="42"/>
      <c r="AJ833" s="42"/>
      <c r="AK833" s="43">
        <f>ROUNDUP(281733/1000000,0)</f>
        <v>1</v>
      </c>
      <c r="AL833" s="44"/>
      <c r="AM833" s="44"/>
      <c r="AN833" s="44"/>
      <c r="AO833" s="44"/>
      <c r="AP833" s="44"/>
      <c r="AQ833" s="39" t="s">
        <v>236</v>
      </c>
      <c r="AR833" s="40"/>
      <c r="AS833" s="40"/>
      <c r="AT833" s="41"/>
      <c r="AU833" s="39" t="s">
        <v>236</v>
      </c>
      <c r="AV833" s="40"/>
      <c r="AW833" s="40"/>
      <c r="AX833" s="41"/>
    </row>
    <row r="834" spans="1:50" ht="24" customHeight="1">
      <c r="A834" s="35">
        <v>3</v>
      </c>
      <c r="B834" s="35">
        <v>3</v>
      </c>
      <c r="C834" s="45" t="s">
        <v>204</v>
      </c>
      <c r="D834" s="46"/>
      <c r="E834" s="46"/>
      <c r="F834" s="46"/>
      <c r="G834" s="46"/>
      <c r="H834" s="46"/>
      <c r="I834" s="46"/>
      <c r="J834" s="46"/>
      <c r="K834" s="46"/>
      <c r="L834" s="47"/>
      <c r="M834" s="42" t="s">
        <v>216</v>
      </c>
      <c r="N834" s="42"/>
      <c r="O834" s="42"/>
      <c r="P834" s="42"/>
      <c r="Q834" s="42"/>
      <c r="R834" s="42"/>
      <c r="S834" s="42"/>
      <c r="T834" s="42"/>
      <c r="U834" s="42"/>
      <c r="V834" s="42"/>
      <c r="W834" s="42"/>
      <c r="X834" s="42"/>
      <c r="Y834" s="42"/>
      <c r="Z834" s="42"/>
      <c r="AA834" s="42"/>
      <c r="AB834" s="42"/>
      <c r="AC834" s="42"/>
      <c r="AD834" s="42"/>
      <c r="AE834" s="42"/>
      <c r="AF834" s="42"/>
      <c r="AG834" s="42"/>
      <c r="AH834" s="42"/>
      <c r="AI834" s="42"/>
      <c r="AJ834" s="42"/>
      <c r="AK834" s="43">
        <f>ROUNDUP(279840/1000000,0)</f>
        <v>1</v>
      </c>
      <c r="AL834" s="44"/>
      <c r="AM834" s="44"/>
      <c r="AN834" s="44"/>
      <c r="AO834" s="44"/>
      <c r="AP834" s="44"/>
      <c r="AQ834" s="39" t="s">
        <v>236</v>
      </c>
      <c r="AR834" s="40"/>
      <c r="AS834" s="40"/>
      <c r="AT834" s="41"/>
      <c r="AU834" s="39" t="s">
        <v>236</v>
      </c>
      <c r="AV834" s="40"/>
      <c r="AW834" s="40"/>
      <c r="AX834" s="41"/>
    </row>
    <row r="835" spans="1:50" ht="24" customHeight="1">
      <c r="A835" s="35">
        <v>4</v>
      </c>
      <c r="B835" s="35">
        <v>4</v>
      </c>
      <c r="C835" s="42" t="s">
        <v>205</v>
      </c>
      <c r="D835" s="42"/>
      <c r="E835" s="42"/>
      <c r="F835" s="42"/>
      <c r="G835" s="42"/>
      <c r="H835" s="42"/>
      <c r="I835" s="42"/>
      <c r="J835" s="42"/>
      <c r="K835" s="42"/>
      <c r="L835" s="42"/>
      <c r="M835" s="42" t="s">
        <v>216</v>
      </c>
      <c r="N835" s="42"/>
      <c r="O835" s="42"/>
      <c r="P835" s="42"/>
      <c r="Q835" s="42"/>
      <c r="R835" s="42"/>
      <c r="S835" s="42"/>
      <c r="T835" s="42"/>
      <c r="U835" s="42"/>
      <c r="V835" s="42"/>
      <c r="W835" s="42"/>
      <c r="X835" s="42"/>
      <c r="Y835" s="42"/>
      <c r="Z835" s="42"/>
      <c r="AA835" s="42"/>
      <c r="AB835" s="42"/>
      <c r="AC835" s="42"/>
      <c r="AD835" s="42"/>
      <c r="AE835" s="42"/>
      <c r="AF835" s="42"/>
      <c r="AG835" s="42"/>
      <c r="AH835" s="42"/>
      <c r="AI835" s="42"/>
      <c r="AJ835" s="42"/>
      <c r="AK835" s="43">
        <f>ROUNDUP(267520/1000000,0)</f>
        <v>1</v>
      </c>
      <c r="AL835" s="44"/>
      <c r="AM835" s="44"/>
      <c r="AN835" s="44"/>
      <c r="AO835" s="44"/>
      <c r="AP835" s="44"/>
      <c r="AQ835" s="39" t="s">
        <v>236</v>
      </c>
      <c r="AR835" s="40"/>
      <c r="AS835" s="40"/>
      <c r="AT835" s="41"/>
      <c r="AU835" s="39" t="s">
        <v>236</v>
      </c>
      <c r="AV835" s="40"/>
      <c r="AW835" s="40"/>
      <c r="AX835" s="41"/>
    </row>
    <row r="836" spans="1:50" ht="24" customHeight="1">
      <c r="A836" s="35">
        <v>5</v>
      </c>
      <c r="B836" s="35">
        <v>5</v>
      </c>
      <c r="C836" s="42" t="s">
        <v>206</v>
      </c>
      <c r="D836" s="42"/>
      <c r="E836" s="42"/>
      <c r="F836" s="42"/>
      <c r="G836" s="42"/>
      <c r="H836" s="42"/>
      <c r="I836" s="42"/>
      <c r="J836" s="42"/>
      <c r="K836" s="42"/>
      <c r="L836" s="42"/>
      <c r="M836" s="42" t="s">
        <v>216</v>
      </c>
      <c r="N836" s="42"/>
      <c r="O836" s="42"/>
      <c r="P836" s="42"/>
      <c r="Q836" s="42"/>
      <c r="R836" s="42"/>
      <c r="S836" s="42"/>
      <c r="T836" s="42"/>
      <c r="U836" s="42"/>
      <c r="V836" s="42"/>
      <c r="W836" s="42"/>
      <c r="X836" s="42"/>
      <c r="Y836" s="42"/>
      <c r="Z836" s="42"/>
      <c r="AA836" s="42"/>
      <c r="AB836" s="42"/>
      <c r="AC836" s="42"/>
      <c r="AD836" s="42"/>
      <c r="AE836" s="42"/>
      <c r="AF836" s="42"/>
      <c r="AG836" s="42"/>
      <c r="AH836" s="42"/>
      <c r="AI836" s="42"/>
      <c r="AJ836" s="42"/>
      <c r="AK836" s="43">
        <f>ROUNDUP(262650/1000000,0)</f>
        <v>1</v>
      </c>
      <c r="AL836" s="44"/>
      <c r="AM836" s="44"/>
      <c r="AN836" s="44"/>
      <c r="AO836" s="44"/>
      <c r="AP836" s="44"/>
      <c r="AQ836" s="39" t="s">
        <v>236</v>
      </c>
      <c r="AR836" s="40"/>
      <c r="AS836" s="40"/>
      <c r="AT836" s="41"/>
      <c r="AU836" s="39" t="s">
        <v>236</v>
      </c>
      <c r="AV836" s="40"/>
      <c r="AW836" s="40"/>
      <c r="AX836" s="41"/>
    </row>
    <row r="837" spans="1:50" ht="24" customHeight="1">
      <c r="A837" s="35">
        <v>6</v>
      </c>
      <c r="B837" s="35">
        <v>6</v>
      </c>
      <c r="C837" s="42" t="s">
        <v>207</v>
      </c>
      <c r="D837" s="42"/>
      <c r="E837" s="42"/>
      <c r="F837" s="42"/>
      <c r="G837" s="42"/>
      <c r="H837" s="42"/>
      <c r="I837" s="42"/>
      <c r="J837" s="42"/>
      <c r="K837" s="42"/>
      <c r="L837" s="42"/>
      <c r="M837" s="42" t="s">
        <v>216</v>
      </c>
      <c r="N837" s="42"/>
      <c r="O837" s="42"/>
      <c r="P837" s="42"/>
      <c r="Q837" s="42"/>
      <c r="R837" s="42"/>
      <c r="S837" s="42"/>
      <c r="T837" s="42"/>
      <c r="U837" s="42"/>
      <c r="V837" s="42"/>
      <c r="W837" s="42"/>
      <c r="X837" s="42"/>
      <c r="Y837" s="42"/>
      <c r="Z837" s="42"/>
      <c r="AA837" s="42"/>
      <c r="AB837" s="42"/>
      <c r="AC837" s="42"/>
      <c r="AD837" s="42"/>
      <c r="AE837" s="42"/>
      <c r="AF837" s="42"/>
      <c r="AG837" s="42"/>
      <c r="AH837" s="42"/>
      <c r="AI837" s="42"/>
      <c r="AJ837" s="42"/>
      <c r="AK837" s="43">
        <f>ROUNDUP(255760/1000000,0)</f>
        <v>1</v>
      </c>
      <c r="AL837" s="44"/>
      <c r="AM837" s="44"/>
      <c r="AN837" s="44"/>
      <c r="AO837" s="44"/>
      <c r="AP837" s="44"/>
      <c r="AQ837" s="39" t="s">
        <v>236</v>
      </c>
      <c r="AR837" s="40"/>
      <c r="AS837" s="40"/>
      <c r="AT837" s="41"/>
      <c r="AU837" s="39" t="s">
        <v>236</v>
      </c>
      <c r="AV837" s="40"/>
      <c r="AW837" s="40"/>
      <c r="AX837" s="41"/>
    </row>
    <row r="838" spans="1:50" ht="24" customHeight="1">
      <c r="A838" s="35">
        <v>7</v>
      </c>
      <c r="B838" s="35">
        <v>7</v>
      </c>
      <c r="C838" s="42" t="s">
        <v>208</v>
      </c>
      <c r="D838" s="42"/>
      <c r="E838" s="42"/>
      <c r="F838" s="42"/>
      <c r="G838" s="42"/>
      <c r="H838" s="42"/>
      <c r="I838" s="42"/>
      <c r="J838" s="42"/>
      <c r="K838" s="42"/>
      <c r="L838" s="42"/>
      <c r="M838" s="42" t="s">
        <v>216</v>
      </c>
      <c r="N838" s="42"/>
      <c r="O838" s="42"/>
      <c r="P838" s="42"/>
      <c r="Q838" s="42"/>
      <c r="R838" s="42"/>
      <c r="S838" s="42"/>
      <c r="T838" s="42"/>
      <c r="U838" s="42"/>
      <c r="V838" s="42"/>
      <c r="W838" s="42"/>
      <c r="X838" s="42"/>
      <c r="Y838" s="42"/>
      <c r="Z838" s="42"/>
      <c r="AA838" s="42"/>
      <c r="AB838" s="42"/>
      <c r="AC838" s="42"/>
      <c r="AD838" s="42"/>
      <c r="AE838" s="42"/>
      <c r="AF838" s="42"/>
      <c r="AG838" s="42"/>
      <c r="AH838" s="42"/>
      <c r="AI838" s="42"/>
      <c r="AJ838" s="42"/>
      <c r="AK838" s="43">
        <f>ROUNDUP(255630/1000000,0)</f>
        <v>1</v>
      </c>
      <c r="AL838" s="44"/>
      <c r="AM838" s="44"/>
      <c r="AN838" s="44"/>
      <c r="AO838" s="44"/>
      <c r="AP838" s="44"/>
      <c r="AQ838" s="39" t="s">
        <v>236</v>
      </c>
      <c r="AR838" s="40"/>
      <c r="AS838" s="40"/>
      <c r="AT838" s="41"/>
      <c r="AU838" s="39" t="s">
        <v>236</v>
      </c>
      <c r="AV838" s="40"/>
      <c r="AW838" s="40"/>
      <c r="AX838" s="41"/>
    </row>
    <row r="839" spans="1:50" ht="24" customHeight="1">
      <c r="A839" s="35">
        <v>8</v>
      </c>
      <c r="B839" s="35">
        <v>8</v>
      </c>
      <c r="C839" s="42" t="s">
        <v>209</v>
      </c>
      <c r="D839" s="42"/>
      <c r="E839" s="42"/>
      <c r="F839" s="42"/>
      <c r="G839" s="42"/>
      <c r="H839" s="42"/>
      <c r="I839" s="42"/>
      <c r="J839" s="42"/>
      <c r="K839" s="42"/>
      <c r="L839" s="42"/>
      <c r="M839" s="42" t="s">
        <v>216</v>
      </c>
      <c r="N839" s="42"/>
      <c r="O839" s="42"/>
      <c r="P839" s="42"/>
      <c r="Q839" s="42"/>
      <c r="R839" s="42"/>
      <c r="S839" s="42"/>
      <c r="T839" s="42"/>
      <c r="U839" s="42"/>
      <c r="V839" s="42"/>
      <c r="W839" s="42"/>
      <c r="X839" s="42"/>
      <c r="Y839" s="42"/>
      <c r="Z839" s="42"/>
      <c r="AA839" s="42"/>
      <c r="AB839" s="42"/>
      <c r="AC839" s="42"/>
      <c r="AD839" s="42"/>
      <c r="AE839" s="42"/>
      <c r="AF839" s="42"/>
      <c r="AG839" s="42"/>
      <c r="AH839" s="42"/>
      <c r="AI839" s="42"/>
      <c r="AJ839" s="42"/>
      <c r="AK839" s="43">
        <f>ROUNDUP(231083/1000000,0)</f>
        <v>1</v>
      </c>
      <c r="AL839" s="44"/>
      <c r="AM839" s="44"/>
      <c r="AN839" s="44"/>
      <c r="AO839" s="44"/>
      <c r="AP839" s="44"/>
      <c r="AQ839" s="39" t="s">
        <v>236</v>
      </c>
      <c r="AR839" s="40"/>
      <c r="AS839" s="40"/>
      <c r="AT839" s="41"/>
      <c r="AU839" s="39" t="s">
        <v>236</v>
      </c>
      <c r="AV839" s="40"/>
      <c r="AW839" s="40"/>
      <c r="AX839" s="41"/>
    </row>
    <row r="840" spans="1:50" ht="24" customHeight="1">
      <c r="A840" s="35">
        <v>9</v>
      </c>
      <c r="B840" s="35">
        <v>9</v>
      </c>
      <c r="C840" s="42" t="s">
        <v>210</v>
      </c>
      <c r="D840" s="42"/>
      <c r="E840" s="42"/>
      <c r="F840" s="42"/>
      <c r="G840" s="42"/>
      <c r="H840" s="42"/>
      <c r="I840" s="42"/>
      <c r="J840" s="42"/>
      <c r="K840" s="42"/>
      <c r="L840" s="42"/>
      <c r="M840" s="42" t="s">
        <v>216</v>
      </c>
      <c r="N840" s="42"/>
      <c r="O840" s="42"/>
      <c r="P840" s="42"/>
      <c r="Q840" s="42"/>
      <c r="R840" s="42"/>
      <c r="S840" s="42"/>
      <c r="T840" s="42"/>
      <c r="U840" s="42"/>
      <c r="V840" s="42"/>
      <c r="W840" s="42"/>
      <c r="X840" s="42"/>
      <c r="Y840" s="42"/>
      <c r="Z840" s="42"/>
      <c r="AA840" s="42"/>
      <c r="AB840" s="42"/>
      <c r="AC840" s="42"/>
      <c r="AD840" s="42"/>
      <c r="AE840" s="42"/>
      <c r="AF840" s="42"/>
      <c r="AG840" s="42"/>
      <c r="AH840" s="42"/>
      <c r="AI840" s="42"/>
      <c r="AJ840" s="42"/>
      <c r="AK840" s="43">
        <f>ROUNDUP(230966/1000000,0)</f>
        <v>1</v>
      </c>
      <c r="AL840" s="44"/>
      <c r="AM840" s="44"/>
      <c r="AN840" s="44"/>
      <c r="AO840" s="44"/>
      <c r="AP840" s="44"/>
      <c r="AQ840" s="39" t="s">
        <v>236</v>
      </c>
      <c r="AR840" s="40"/>
      <c r="AS840" s="40"/>
      <c r="AT840" s="41"/>
      <c r="AU840" s="39" t="s">
        <v>236</v>
      </c>
      <c r="AV840" s="40"/>
      <c r="AW840" s="40"/>
      <c r="AX840" s="41"/>
    </row>
    <row r="841" spans="1:50" ht="24" customHeight="1">
      <c r="A841" s="35">
        <v>10</v>
      </c>
      <c r="B841" s="35">
        <v>10</v>
      </c>
      <c r="C841" s="42" t="s">
        <v>211</v>
      </c>
      <c r="D841" s="42"/>
      <c r="E841" s="42"/>
      <c r="F841" s="42"/>
      <c r="G841" s="42"/>
      <c r="H841" s="42"/>
      <c r="I841" s="42"/>
      <c r="J841" s="42"/>
      <c r="K841" s="42"/>
      <c r="L841" s="42"/>
      <c r="M841" s="42" t="s">
        <v>216</v>
      </c>
      <c r="N841" s="42"/>
      <c r="O841" s="42"/>
      <c r="P841" s="42"/>
      <c r="Q841" s="42"/>
      <c r="R841" s="42"/>
      <c r="S841" s="42"/>
      <c r="T841" s="42"/>
      <c r="U841" s="42"/>
      <c r="V841" s="42"/>
      <c r="W841" s="42"/>
      <c r="X841" s="42"/>
      <c r="Y841" s="42"/>
      <c r="Z841" s="42"/>
      <c r="AA841" s="42"/>
      <c r="AB841" s="42"/>
      <c r="AC841" s="42"/>
      <c r="AD841" s="42"/>
      <c r="AE841" s="42"/>
      <c r="AF841" s="42"/>
      <c r="AG841" s="42"/>
      <c r="AH841" s="42"/>
      <c r="AI841" s="42"/>
      <c r="AJ841" s="42"/>
      <c r="AK841" s="43">
        <f>ROUNDUP(227800/1000000,0)</f>
        <v>1</v>
      </c>
      <c r="AL841" s="44"/>
      <c r="AM841" s="44"/>
      <c r="AN841" s="44"/>
      <c r="AO841" s="44"/>
      <c r="AP841" s="44"/>
      <c r="AQ841" s="39" t="s">
        <v>236</v>
      </c>
      <c r="AR841" s="40"/>
      <c r="AS841" s="40"/>
      <c r="AT841" s="41"/>
      <c r="AU841" s="39" t="s">
        <v>236</v>
      </c>
      <c r="AV841" s="40"/>
      <c r="AW841" s="40"/>
      <c r="AX841" s="41"/>
    </row>
    <row r="842" spans="1:50" ht="24" hidden="1" customHeight="1">
      <c r="A842" s="35">
        <v>11</v>
      </c>
      <c r="B842" s="35">
        <v>11</v>
      </c>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c r="AA842" s="36"/>
      <c r="AB842" s="36"/>
      <c r="AC842" s="36"/>
      <c r="AD842" s="36"/>
      <c r="AE842" s="36"/>
      <c r="AF842" s="36"/>
      <c r="AG842" s="36"/>
      <c r="AH842" s="36"/>
      <c r="AI842" s="36"/>
      <c r="AJ842" s="36"/>
      <c r="AK842" s="37"/>
      <c r="AL842" s="37"/>
      <c r="AM842" s="37"/>
      <c r="AN842" s="37"/>
      <c r="AO842" s="37"/>
      <c r="AP842" s="37"/>
      <c r="AQ842" s="36"/>
      <c r="AR842" s="36"/>
      <c r="AS842" s="36"/>
      <c r="AT842" s="36"/>
      <c r="AU842" s="38"/>
      <c r="AV842" s="38"/>
      <c r="AW842" s="38"/>
      <c r="AX842" s="38"/>
    </row>
    <row r="843" spans="1:50" ht="24" hidden="1" customHeight="1">
      <c r="A843" s="35">
        <v>12</v>
      </c>
      <c r="B843" s="35">
        <v>12</v>
      </c>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c r="AA843" s="36"/>
      <c r="AB843" s="36"/>
      <c r="AC843" s="36"/>
      <c r="AD843" s="36"/>
      <c r="AE843" s="36"/>
      <c r="AF843" s="36"/>
      <c r="AG843" s="36"/>
      <c r="AH843" s="36"/>
      <c r="AI843" s="36"/>
      <c r="AJ843" s="36"/>
      <c r="AK843" s="37"/>
      <c r="AL843" s="37"/>
      <c r="AM843" s="37"/>
      <c r="AN843" s="37"/>
      <c r="AO843" s="37"/>
      <c r="AP843" s="37"/>
      <c r="AQ843" s="36"/>
      <c r="AR843" s="36"/>
      <c r="AS843" s="36"/>
      <c r="AT843" s="36"/>
      <c r="AU843" s="38"/>
      <c r="AV843" s="38"/>
      <c r="AW843" s="38"/>
      <c r="AX843" s="38"/>
    </row>
    <row r="844" spans="1:50" ht="24" hidden="1" customHeight="1">
      <c r="A844" s="35">
        <v>13</v>
      </c>
      <c r="B844" s="35">
        <v>13</v>
      </c>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c r="AA844" s="36"/>
      <c r="AB844" s="36"/>
      <c r="AC844" s="36"/>
      <c r="AD844" s="36"/>
      <c r="AE844" s="36"/>
      <c r="AF844" s="36"/>
      <c r="AG844" s="36"/>
      <c r="AH844" s="36"/>
      <c r="AI844" s="36"/>
      <c r="AJ844" s="36"/>
      <c r="AK844" s="37"/>
      <c r="AL844" s="37"/>
      <c r="AM844" s="37"/>
      <c r="AN844" s="37"/>
      <c r="AO844" s="37"/>
      <c r="AP844" s="37"/>
      <c r="AQ844" s="36"/>
      <c r="AR844" s="36"/>
      <c r="AS844" s="36"/>
      <c r="AT844" s="36"/>
      <c r="AU844" s="38"/>
      <c r="AV844" s="38"/>
      <c r="AW844" s="38"/>
      <c r="AX844" s="38"/>
    </row>
    <row r="845" spans="1:50" ht="24" hidden="1" customHeight="1">
      <c r="A845" s="35">
        <v>14</v>
      </c>
      <c r="B845" s="35">
        <v>14</v>
      </c>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c r="AA845" s="36"/>
      <c r="AB845" s="36"/>
      <c r="AC845" s="36"/>
      <c r="AD845" s="36"/>
      <c r="AE845" s="36"/>
      <c r="AF845" s="36"/>
      <c r="AG845" s="36"/>
      <c r="AH845" s="36"/>
      <c r="AI845" s="36"/>
      <c r="AJ845" s="36"/>
      <c r="AK845" s="37"/>
      <c r="AL845" s="37"/>
      <c r="AM845" s="37"/>
      <c r="AN845" s="37"/>
      <c r="AO845" s="37"/>
      <c r="AP845" s="37"/>
      <c r="AQ845" s="36"/>
      <c r="AR845" s="36"/>
      <c r="AS845" s="36"/>
      <c r="AT845" s="36"/>
      <c r="AU845" s="38"/>
      <c r="AV845" s="38"/>
      <c r="AW845" s="38"/>
      <c r="AX845" s="38"/>
    </row>
    <row r="846" spans="1:50" ht="24" hidden="1" customHeight="1">
      <c r="A846" s="35">
        <v>15</v>
      </c>
      <c r="B846" s="35">
        <v>15</v>
      </c>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c r="AA846" s="36"/>
      <c r="AB846" s="36"/>
      <c r="AC846" s="36"/>
      <c r="AD846" s="36"/>
      <c r="AE846" s="36"/>
      <c r="AF846" s="36"/>
      <c r="AG846" s="36"/>
      <c r="AH846" s="36"/>
      <c r="AI846" s="36"/>
      <c r="AJ846" s="36"/>
      <c r="AK846" s="37"/>
      <c r="AL846" s="37"/>
      <c r="AM846" s="37"/>
      <c r="AN846" s="37"/>
      <c r="AO846" s="37"/>
      <c r="AP846" s="37"/>
      <c r="AQ846" s="36"/>
      <c r="AR846" s="36"/>
      <c r="AS846" s="36"/>
      <c r="AT846" s="36"/>
      <c r="AU846" s="38"/>
      <c r="AV846" s="38"/>
      <c r="AW846" s="38"/>
      <c r="AX846" s="38"/>
    </row>
    <row r="847" spans="1:50" ht="24" hidden="1" customHeight="1">
      <c r="A847" s="35">
        <v>16</v>
      </c>
      <c r="B847" s="35">
        <v>16</v>
      </c>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c r="AA847" s="36"/>
      <c r="AB847" s="36"/>
      <c r="AC847" s="36"/>
      <c r="AD847" s="36"/>
      <c r="AE847" s="36"/>
      <c r="AF847" s="36"/>
      <c r="AG847" s="36"/>
      <c r="AH847" s="36"/>
      <c r="AI847" s="36"/>
      <c r="AJ847" s="36"/>
      <c r="AK847" s="37"/>
      <c r="AL847" s="37"/>
      <c r="AM847" s="37"/>
      <c r="AN847" s="37"/>
      <c r="AO847" s="37"/>
      <c r="AP847" s="37"/>
      <c r="AQ847" s="36"/>
      <c r="AR847" s="36"/>
      <c r="AS847" s="36"/>
      <c r="AT847" s="36"/>
      <c r="AU847" s="38"/>
      <c r="AV847" s="38"/>
      <c r="AW847" s="38"/>
      <c r="AX847" s="38"/>
    </row>
    <row r="848" spans="1:50" ht="24" hidden="1" customHeight="1">
      <c r="A848" s="35">
        <v>17</v>
      </c>
      <c r="B848" s="35">
        <v>17</v>
      </c>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c r="AA848" s="36"/>
      <c r="AB848" s="36"/>
      <c r="AC848" s="36"/>
      <c r="AD848" s="36"/>
      <c r="AE848" s="36"/>
      <c r="AF848" s="36"/>
      <c r="AG848" s="36"/>
      <c r="AH848" s="36"/>
      <c r="AI848" s="36"/>
      <c r="AJ848" s="36"/>
      <c r="AK848" s="37"/>
      <c r="AL848" s="37"/>
      <c r="AM848" s="37"/>
      <c r="AN848" s="37"/>
      <c r="AO848" s="37"/>
      <c r="AP848" s="37"/>
      <c r="AQ848" s="36"/>
      <c r="AR848" s="36"/>
      <c r="AS848" s="36"/>
      <c r="AT848" s="36"/>
      <c r="AU848" s="38"/>
      <c r="AV848" s="38"/>
      <c r="AW848" s="38"/>
      <c r="AX848" s="38"/>
    </row>
    <row r="849" spans="1:50" ht="24" hidden="1" customHeight="1">
      <c r="A849" s="35">
        <v>18</v>
      </c>
      <c r="B849" s="35">
        <v>18</v>
      </c>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c r="AA849" s="36"/>
      <c r="AB849" s="36"/>
      <c r="AC849" s="36"/>
      <c r="AD849" s="36"/>
      <c r="AE849" s="36"/>
      <c r="AF849" s="36"/>
      <c r="AG849" s="36"/>
      <c r="AH849" s="36"/>
      <c r="AI849" s="36"/>
      <c r="AJ849" s="36"/>
      <c r="AK849" s="37"/>
      <c r="AL849" s="37"/>
      <c r="AM849" s="37"/>
      <c r="AN849" s="37"/>
      <c r="AO849" s="37"/>
      <c r="AP849" s="37"/>
      <c r="AQ849" s="36"/>
      <c r="AR849" s="36"/>
      <c r="AS849" s="36"/>
      <c r="AT849" s="36"/>
      <c r="AU849" s="38"/>
      <c r="AV849" s="38"/>
      <c r="AW849" s="38"/>
      <c r="AX849" s="38"/>
    </row>
    <row r="850" spans="1:50" ht="24" hidden="1" customHeight="1">
      <c r="A850" s="35">
        <v>19</v>
      </c>
      <c r="B850" s="35">
        <v>19</v>
      </c>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c r="AA850" s="36"/>
      <c r="AB850" s="36"/>
      <c r="AC850" s="36"/>
      <c r="AD850" s="36"/>
      <c r="AE850" s="36"/>
      <c r="AF850" s="36"/>
      <c r="AG850" s="36"/>
      <c r="AH850" s="36"/>
      <c r="AI850" s="36"/>
      <c r="AJ850" s="36"/>
      <c r="AK850" s="37"/>
      <c r="AL850" s="37"/>
      <c r="AM850" s="37"/>
      <c r="AN850" s="37"/>
      <c r="AO850" s="37"/>
      <c r="AP850" s="37"/>
      <c r="AQ850" s="36"/>
      <c r="AR850" s="36"/>
      <c r="AS850" s="36"/>
      <c r="AT850" s="36"/>
      <c r="AU850" s="38"/>
      <c r="AV850" s="38"/>
      <c r="AW850" s="38"/>
      <c r="AX850" s="38"/>
    </row>
    <row r="851" spans="1:50" ht="24" hidden="1" customHeight="1">
      <c r="A851" s="35">
        <v>20</v>
      </c>
      <c r="B851" s="35">
        <v>20</v>
      </c>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c r="AA851" s="36"/>
      <c r="AB851" s="36"/>
      <c r="AC851" s="36"/>
      <c r="AD851" s="36"/>
      <c r="AE851" s="36"/>
      <c r="AF851" s="36"/>
      <c r="AG851" s="36"/>
      <c r="AH851" s="36"/>
      <c r="AI851" s="36"/>
      <c r="AJ851" s="36"/>
      <c r="AK851" s="37"/>
      <c r="AL851" s="37"/>
      <c r="AM851" s="37"/>
      <c r="AN851" s="37"/>
      <c r="AO851" s="37"/>
      <c r="AP851" s="37"/>
      <c r="AQ851" s="36"/>
      <c r="AR851" s="36"/>
      <c r="AS851" s="36"/>
      <c r="AT851" s="36"/>
      <c r="AU851" s="38"/>
      <c r="AV851" s="38"/>
      <c r="AW851" s="38"/>
      <c r="AX851" s="38"/>
    </row>
    <row r="852" spans="1:50" ht="24" hidden="1" customHeight="1">
      <c r="A852" s="35">
        <v>21</v>
      </c>
      <c r="B852" s="35">
        <v>21</v>
      </c>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c r="AA852" s="36"/>
      <c r="AB852" s="36"/>
      <c r="AC852" s="36"/>
      <c r="AD852" s="36"/>
      <c r="AE852" s="36"/>
      <c r="AF852" s="36"/>
      <c r="AG852" s="36"/>
      <c r="AH852" s="36"/>
      <c r="AI852" s="36"/>
      <c r="AJ852" s="36"/>
      <c r="AK852" s="37"/>
      <c r="AL852" s="37"/>
      <c r="AM852" s="37"/>
      <c r="AN852" s="37"/>
      <c r="AO852" s="37"/>
      <c r="AP852" s="37"/>
      <c r="AQ852" s="36"/>
      <c r="AR852" s="36"/>
      <c r="AS852" s="36"/>
      <c r="AT852" s="36"/>
      <c r="AU852" s="38"/>
      <c r="AV852" s="38"/>
      <c r="AW852" s="38"/>
      <c r="AX852" s="38"/>
    </row>
    <row r="853" spans="1:50" ht="24" hidden="1" customHeight="1">
      <c r="A853" s="35">
        <v>22</v>
      </c>
      <c r="B853" s="35">
        <v>22</v>
      </c>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c r="AA853" s="36"/>
      <c r="AB853" s="36"/>
      <c r="AC853" s="36"/>
      <c r="AD853" s="36"/>
      <c r="AE853" s="36"/>
      <c r="AF853" s="36"/>
      <c r="AG853" s="36"/>
      <c r="AH853" s="36"/>
      <c r="AI853" s="36"/>
      <c r="AJ853" s="36"/>
      <c r="AK853" s="37"/>
      <c r="AL853" s="37"/>
      <c r="AM853" s="37"/>
      <c r="AN853" s="37"/>
      <c r="AO853" s="37"/>
      <c r="AP853" s="37"/>
      <c r="AQ853" s="36"/>
      <c r="AR853" s="36"/>
      <c r="AS853" s="36"/>
      <c r="AT853" s="36"/>
      <c r="AU853" s="38"/>
      <c r="AV853" s="38"/>
      <c r="AW853" s="38"/>
      <c r="AX853" s="38"/>
    </row>
    <row r="854" spans="1:50" ht="24" hidden="1" customHeight="1">
      <c r="A854" s="35">
        <v>23</v>
      </c>
      <c r="B854" s="35">
        <v>23</v>
      </c>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c r="AA854" s="36"/>
      <c r="AB854" s="36"/>
      <c r="AC854" s="36"/>
      <c r="AD854" s="36"/>
      <c r="AE854" s="36"/>
      <c r="AF854" s="36"/>
      <c r="AG854" s="36"/>
      <c r="AH854" s="36"/>
      <c r="AI854" s="36"/>
      <c r="AJ854" s="36"/>
      <c r="AK854" s="37"/>
      <c r="AL854" s="37"/>
      <c r="AM854" s="37"/>
      <c r="AN854" s="37"/>
      <c r="AO854" s="37"/>
      <c r="AP854" s="37"/>
      <c r="AQ854" s="36"/>
      <c r="AR854" s="36"/>
      <c r="AS854" s="36"/>
      <c r="AT854" s="36"/>
      <c r="AU854" s="38"/>
      <c r="AV854" s="38"/>
      <c r="AW854" s="38"/>
      <c r="AX854" s="38"/>
    </row>
    <row r="855" spans="1:50" ht="24" hidden="1" customHeight="1">
      <c r="A855" s="35">
        <v>24</v>
      </c>
      <c r="B855" s="35">
        <v>24</v>
      </c>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c r="AA855" s="36"/>
      <c r="AB855" s="36"/>
      <c r="AC855" s="36"/>
      <c r="AD855" s="36"/>
      <c r="AE855" s="36"/>
      <c r="AF855" s="36"/>
      <c r="AG855" s="36"/>
      <c r="AH855" s="36"/>
      <c r="AI855" s="36"/>
      <c r="AJ855" s="36"/>
      <c r="AK855" s="37"/>
      <c r="AL855" s="37"/>
      <c r="AM855" s="37"/>
      <c r="AN855" s="37"/>
      <c r="AO855" s="37"/>
      <c r="AP855" s="37"/>
      <c r="AQ855" s="36"/>
      <c r="AR855" s="36"/>
      <c r="AS855" s="36"/>
      <c r="AT855" s="36"/>
      <c r="AU855" s="38"/>
      <c r="AV855" s="38"/>
      <c r="AW855" s="38"/>
      <c r="AX855" s="38"/>
    </row>
    <row r="856" spans="1:50" ht="24" hidden="1" customHeight="1">
      <c r="A856" s="35">
        <v>25</v>
      </c>
      <c r="B856" s="35">
        <v>25</v>
      </c>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c r="AA856" s="36"/>
      <c r="AB856" s="36"/>
      <c r="AC856" s="36"/>
      <c r="AD856" s="36"/>
      <c r="AE856" s="36"/>
      <c r="AF856" s="36"/>
      <c r="AG856" s="36"/>
      <c r="AH856" s="36"/>
      <c r="AI856" s="36"/>
      <c r="AJ856" s="36"/>
      <c r="AK856" s="37"/>
      <c r="AL856" s="37"/>
      <c r="AM856" s="37"/>
      <c r="AN856" s="37"/>
      <c r="AO856" s="37"/>
      <c r="AP856" s="37"/>
      <c r="AQ856" s="36"/>
      <c r="AR856" s="36"/>
      <c r="AS856" s="36"/>
      <c r="AT856" s="36"/>
      <c r="AU856" s="38"/>
      <c r="AV856" s="38"/>
      <c r="AW856" s="38"/>
      <c r="AX856" s="38"/>
    </row>
    <row r="857" spans="1:50" ht="24" hidden="1" customHeight="1">
      <c r="A857" s="35">
        <v>26</v>
      </c>
      <c r="B857" s="35">
        <v>26</v>
      </c>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c r="AA857" s="36"/>
      <c r="AB857" s="36"/>
      <c r="AC857" s="36"/>
      <c r="AD857" s="36"/>
      <c r="AE857" s="36"/>
      <c r="AF857" s="36"/>
      <c r="AG857" s="36"/>
      <c r="AH857" s="36"/>
      <c r="AI857" s="36"/>
      <c r="AJ857" s="36"/>
      <c r="AK857" s="37"/>
      <c r="AL857" s="37"/>
      <c r="AM857" s="37"/>
      <c r="AN857" s="37"/>
      <c r="AO857" s="37"/>
      <c r="AP857" s="37"/>
      <c r="AQ857" s="36"/>
      <c r="AR857" s="36"/>
      <c r="AS857" s="36"/>
      <c r="AT857" s="36"/>
      <c r="AU857" s="38"/>
      <c r="AV857" s="38"/>
      <c r="AW857" s="38"/>
      <c r="AX857" s="38"/>
    </row>
    <row r="858" spans="1:50" ht="24" hidden="1" customHeight="1">
      <c r="A858" s="35">
        <v>27</v>
      </c>
      <c r="B858" s="35">
        <v>27</v>
      </c>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c r="AA858" s="36"/>
      <c r="AB858" s="36"/>
      <c r="AC858" s="36"/>
      <c r="AD858" s="36"/>
      <c r="AE858" s="36"/>
      <c r="AF858" s="36"/>
      <c r="AG858" s="36"/>
      <c r="AH858" s="36"/>
      <c r="AI858" s="36"/>
      <c r="AJ858" s="36"/>
      <c r="AK858" s="37"/>
      <c r="AL858" s="37"/>
      <c r="AM858" s="37"/>
      <c r="AN858" s="37"/>
      <c r="AO858" s="37"/>
      <c r="AP858" s="37"/>
      <c r="AQ858" s="36"/>
      <c r="AR858" s="36"/>
      <c r="AS858" s="36"/>
      <c r="AT858" s="36"/>
      <c r="AU858" s="38"/>
      <c r="AV858" s="38"/>
      <c r="AW858" s="38"/>
      <c r="AX858" s="38"/>
    </row>
    <row r="859" spans="1:50" ht="24" hidden="1" customHeight="1">
      <c r="A859" s="35">
        <v>28</v>
      </c>
      <c r="B859" s="35">
        <v>28</v>
      </c>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c r="AA859" s="36"/>
      <c r="AB859" s="36"/>
      <c r="AC859" s="36"/>
      <c r="AD859" s="36"/>
      <c r="AE859" s="36"/>
      <c r="AF859" s="36"/>
      <c r="AG859" s="36"/>
      <c r="AH859" s="36"/>
      <c r="AI859" s="36"/>
      <c r="AJ859" s="36"/>
      <c r="AK859" s="37"/>
      <c r="AL859" s="37"/>
      <c r="AM859" s="37"/>
      <c r="AN859" s="37"/>
      <c r="AO859" s="37"/>
      <c r="AP859" s="37"/>
      <c r="AQ859" s="36"/>
      <c r="AR859" s="36"/>
      <c r="AS859" s="36"/>
      <c r="AT859" s="36"/>
      <c r="AU859" s="38"/>
      <c r="AV859" s="38"/>
      <c r="AW859" s="38"/>
      <c r="AX859" s="38"/>
    </row>
    <row r="860" spans="1:50" ht="24" hidden="1" customHeight="1">
      <c r="A860" s="35">
        <v>29</v>
      </c>
      <c r="B860" s="35">
        <v>29</v>
      </c>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c r="AA860" s="36"/>
      <c r="AB860" s="36"/>
      <c r="AC860" s="36"/>
      <c r="AD860" s="36"/>
      <c r="AE860" s="36"/>
      <c r="AF860" s="36"/>
      <c r="AG860" s="36"/>
      <c r="AH860" s="36"/>
      <c r="AI860" s="36"/>
      <c r="AJ860" s="36"/>
      <c r="AK860" s="37"/>
      <c r="AL860" s="37"/>
      <c r="AM860" s="37"/>
      <c r="AN860" s="37"/>
      <c r="AO860" s="37"/>
      <c r="AP860" s="37"/>
      <c r="AQ860" s="36"/>
      <c r="AR860" s="36"/>
      <c r="AS860" s="36"/>
      <c r="AT860" s="36"/>
      <c r="AU860" s="38"/>
      <c r="AV860" s="38"/>
      <c r="AW860" s="38"/>
      <c r="AX860" s="38"/>
    </row>
    <row r="861" spans="1:50" ht="24" hidden="1" customHeight="1">
      <c r="A861" s="35">
        <v>30</v>
      </c>
      <c r="B861" s="35">
        <v>30</v>
      </c>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c r="AA861" s="36"/>
      <c r="AB861" s="36"/>
      <c r="AC861" s="36"/>
      <c r="AD861" s="36"/>
      <c r="AE861" s="36"/>
      <c r="AF861" s="36"/>
      <c r="AG861" s="36"/>
      <c r="AH861" s="36"/>
      <c r="AI861" s="36"/>
      <c r="AJ861" s="36"/>
      <c r="AK861" s="37"/>
      <c r="AL861" s="37"/>
      <c r="AM861" s="37"/>
      <c r="AN861" s="37"/>
      <c r="AO861" s="37"/>
      <c r="AP861" s="37"/>
      <c r="AQ861" s="36"/>
      <c r="AR861" s="36"/>
      <c r="AS861" s="36"/>
      <c r="AT861" s="36"/>
      <c r="AU861" s="38"/>
      <c r="AV861" s="38"/>
      <c r="AW861" s="38"/>
      <c r="AX861" s="38"/>
    </row>
    <row r="863" spans="1:50">
      <c r="B863" s="18" t="s">
        <v>265</v>
      </c>
    </row>
    <row r="864" spans="1:50" ht="34.5" customHeight="1">
      <c r="A864" s="35"/>
      <c r="B864" s="35"/>
      <c r="C864" s="48" t="s">
        <v>231</v>
      </c>
      <c r="D864" s="48"/>
      <c r="E864" s="48"/>
      <c r="F864" s="48"/>
      <c r="G864" s="48"/>
      <c r="H864" s="48"/>
      <c r="I864" s="48"/>
      <c r="J864" s="48"/>
      <c r="K864" s="48"/>
      <c r="L864" s="48"/>
      <c r="M864" s="48" t="s">
        <v>232</v>
      </c>
      <c r="N864" s="48"/>
      <c r="O864" s="48"/>
      <c r="P864" s="48"/>
      <c r="Q864" s="48"/>
      <c r="R864" s="48"/>
      <c r="S864" s="48"/>
      <c r="T864" s="48"/>
      <c r="U864" s="48"/>
      <c r="V864" s="48"/>
      <c r="W864" s="48"/>
      <c r="X864" s="48"/>
      <c r="Y864" s="48"/>
      <c r="Z864" s="48"/>
      <c r="AA864" s="48"/>
      <c r="AB864" s="48"/>
      <c r="AC864" s="48"/>
      <c r="AD864" s="48"/>
      <c r="AE864" s="48"/>
      <c r="AF864" s="48"/>
      <c r="AG864" s="48"/>
      <c r="AH864" s="48"/>
      <c r="AI864" s="48"/>
      <c r="AJ864" s="48"/>
      <c r="AK864" s="61" t="s">
        <v>233</v>
      </c>
      <c r="AL864" s="48"/>
      <c r="AM864" s="48"/>
      <c r="AN864" s="48"/>
      <c r="AO864" s="48"/>
      <c r="AP864" s="48"/>
      <c r="AQ864" s="48" t="s">
        <v>158</v>
      </c>
      <c r="AR864" s="48"/>
      <c r="AS864" s="48"/>
      <c r="AT864" s="48"/>
      <c r="AU864" s="62" t="s">
        <v>159</v>
      </c>
      <c r="AV864" s="63"/>
      <c r="AW864" s="63"/>
      <c r="AX864" s="57"/>
    </row>
    <row r="865" spans="1:50" ht="24" customHeight="1">
      <c r="A865" s="35">
        <v>1</v>
      </c>
      <c r="B865" s="35">
        <v>1</v>
      </c>
      <c r="C865" s="42" t="s">
        <v>201</v>
      </c>
      <c r="D865" s="42"/>
      <c r="E865" s="42"/>
      <c r="F865" s="42"/>
      <c r="G865" s="42"/>
      <c r="H865" s="42"/>
      <c r="I865" s="42"/>
      <c r="J865" s="42"/>
      <c r="K865" s="42"/>
      <c r="L865" s="42"/>
      <c r="M865" s="42" t="s">
        <v>151</v>
      </c>
      <c r="N865" s="42"/>
      <c r="O865" s="42"/>
      <c r="P865" s="42"/>
      <c r="Q865" s="42"/>
      <c r="R865" s="42"/>
      <c r="S865" s="42"/>
      <c r="T865" s="42"/>
      <c r="U865" s="42"/>
      <c r="V865" s="42"/>
      <c r="W865" s="42"/>
      <c r="X865" s="42"/>
      <c r="Y865" s="42"/>
      <c r="Z865" s="42"/>
      <c r="AA865" s="42"/>
      <c r="AB865" s="42"/>
      <c r="AC865" s="42"/>
      <c r="AD865" s="42"/>
      <c r="AE865" s="42"/>
      <c r="AF865" s="42"/>
      <c r="AG865" s="42"/>
      <c r="AH865" s="42"/>
      <c r="AI865" s="42"/>
      <c r="AJ865" s="42"/>
      <c r="AK865" s="43">
        <v>643.726</v>
      </c>
      <c r="AL865" s="44"/>
      <c r="AM865" s="44"/>
      <c r="AN865" s="44"/>
      <c r="AO865" s="44"/>
      <c r="AP865" s="44"/>
      <c r="AQ865" s="36" t="s">
        <v>202</v>
      </c>
      <c r="AR865" s="36"/>
      <c r="AS865" s="36"/>
      <c r="AT865" s="36"/>
      <c r="AU865" s="39" t="s">
        <v>236</v>
      </c>
      <c r="AV865" s="40"/>
      <c r="AW865" s="40"/>
      <c r="AX865" s="41"/>
    </row>
    <row r="866" spans="1:50" ht="24" customHeight="1">
      <c r="A866" s="35">
        <v>2</v>
      </c>
      <c r="B866" s="35">
        <v>1</v>
      </c>
      <c r="C866" s="42" t="s">
        <v>203</v>
      </c>
      <c r="D866" s="42"/>
      <c r="E866" s="42"/>
      <c r="F866" s="42"/>
      <c r="G866" s="42"/>
      <c r="H866" s="42"/>
      <c r="I866" s="42"/>
      <c r="J866" s="42"/>
      <c r="K866" s="42"/>
      <c r="L866" s="42"/>
      <c r="M866" s="42" t="s">
        <v>151</v>
      </c>
      <c r="N866" s="42"/>
      <c r="O866" s="42"/>
      <c r="P866" s="42"/>
      <c r="Q866" s="42"/>
      <c r="R866" s="42"/>
      <c r="S866" s="42"/>
      <c r="T866" s="42"/>
      <c r="U866" s="42"/>
      <c r="V866" s="42"/>
      <c r="W866" s="42"/>
      <c r="X866" s="42"/>
      <c r="Y866" s="42"/>
      <c r="Z866" s="42"/>
      <c r="AA866" s="42"/>
      <c r="AB866" s="42"/>
      <c r="AC866" s="42"/>
      <c r="AD866" s="42"/>
      <c r="AE866" s="42"/>
      <c r="AF866" s="42"/>
      <c r="AG866" s="42"/>
      <c r="AH866" s="42"/>
      <c r="AI866" s="42"/>
      <c r="AJ866" s="42"/>
      <c r="AK866" s="43">
        <v>208.556006</v>
      </c>
      <c r="AL866" s="44"/>
      <c r="AM866" s="44"/>
      <c r="AN866" s="44"/>
      <c r="AO866" s="44"/>
      <c r="AP866" s="44"/>
      <c r="AQ866" s="36" t="s">
        <v>202</v>
      </c>
      <c r="AR866" s="36"/>
      <c r="AS866" s="36"/>
      <c r="AT866" s="36"/>
      <c r="AU866" s="39" t="s">
        <v>236</v>
      </c>
      <c r="AV866" s="40"/>
      <c r="AW866" s="40"/>
      <c r="AX866" s="41"/>
    </row>
    <row r="867" spans="1:50" ht="24" customHeight="1">
      <c r="A867" s="35">
        <v>3</v>
      </c>
      <c r="B867" s="35">
        <v>1</v>
      </c>
      <c r="C867" s="45" t="s">
        <v>204</v>
      </c>
      <c r="D867" s="46"/>
      <c r="E867" s="46"/>
      <c r="F867" s="46"/>
      <c r="G867" s="46"/>
      <c r="H867" s="46"/>
      <c r="I867" s="46"/>
      <c r="J867" s="46"/>
      <c r="K867" s="46"/>
      <c r="L867" s="47"/>
      <c r="M867" s="42" t="s">
        <v>151</v>
      </c>
      <c r="N867" s="42"/>
      <c r="O867" s="42"/>
      <c r="P867" s="42"/>
      <c r="Q867" s="42"/>
      <c r="R867" s="42"/>
      <c r="S867" s="42"/>
      <c r="T867" s="42"/>
      <c r="U867" s="42"/>
      <c r="V867" s="42"/>
      <c r="W867" s="42"/>
      <c r="X867" s="42"/>
      <c r="Y867" s="42"/>
      <c r="Z867" s="42"/>
      <c r="AA867" s="42"/>
      <c r="AB867" s="42"/>
      <c r="AC867" s="42"/>
      <c r="AD867" s="42"/>
      <c r="AE867" s="42"/>
      <c r="AF867" s="42"/>
      <c r="AG867" s="42"/>
      <c r="AH867" s="42"/>
      <c r="AI867" s="42"/>
      <c r="AJ867" s="42"/>
      <c r="AK867" s="90">
        <v>179.79935</v>
      </c>
      <c r="AL867" s="91"/>
      <c r="AM867" s="91"/>
      <c r="AN867" s="91"/>
      <c r="AO867" s="91"/>
      <c r="AP867" s="92"/>
      <c r="AQ867" s="36" t="s">
        <v>202</v>
      </c>
      <c r="AR867" s="36"/>
      <c r="AS867" s="36"/>
      <c r="AT867" s="36"/>
      <c r="AU867" s="39" t="s">
        <v>236</v>
      </c>
      <c r="AV867" s="40"/>
      <c r="AW867" s="40"/>
      <c r="AX867" s="41"/>
    </row>
    <row r="868" spans="1:50" ht="24" customHeight="1">
      <c r="A868" s="35">
        <v>4</v>
      </c>
      <c r="B868" s="35">
        <v>1</v>
      </c>
      <c r="C868" s="42" t="s">
        <v>205</v>
      </c>
      <c r="D868" s="42"/>
      <c r="E868" s="42"/>
      <c r="F868" s="42"/>
      <c r="G868" s="42"/>
      <c r="H868" s="42"/>
      <c r="I868" s="42"/>
      <c r="J868" s="42"/>
      <c r="K868" s="42"/>
      <c r="L868" s="42"/>
      <c r="M868" s="42" t="s">
        <v>151</v>
      </c>
      <c r="N868" s="42"/>
      <c r="O868" s="42"/>
      <c r="P868" s="42"/>
      <c r="Q868" s="42"/>
      <c r="R868" s="42"/>
      <c r="S868" s="42"/>
      <c r="T868" s="42"/>
      <c r="U868" s="42"/>
      <c r="V868" s="42"/>
      <c r="W868" s="42"/>
      <c r="X868" s="42"/>
      <c r="Y868" s="42"/>
      <c r="Z868" s="42"/>
      <c r="AA868" s="42"/>
      <c r="AB868" s="42"/>
      <c r="AC868" s="42"/>
      <c r="AD868" s="42"/>
      <c r="AE868" s="42"/>
      <c r="AF868" s="42"/>
      <c r="AG868" s="42"/>
      <c r="AH868" s="42"/>
      <c r="AI868" s="42"/>
      <c r="AJ868" s="42"/>
      <c r="AK868" s="43">
        <v>113.55464000000001</v>
      </c>
      <c r="AL868" s="44"/>
      <c r="AM868" s="44"/>
      <c r="AN868" s="44"/>
      <c r="AO868" s="44"/>
      <c r="AP868" s="44"/>
      <c r="AQ868" s="36" t="s">
        <v>202</v>
      </c>
      <c r="AR868" s="36"/>
      <c r="AS868" s="36"/>
      <c r="AT868" s="36"/>
      <c r="AU868" s="39" t="s">
        <v>236</v>
      </c>
      <c r="AV868" s="40"/>
      <c r="AW868" s="40"/>
      <c r="AX868" s="41"/>
    </row>
    <row r="869" spans="1:50" ht="24" customHeight="1">
      <c r="A869" s="35">
        <v>5</v>
      </c>
      <c r="B869" s="35">
        <v>1</v>
      </c>
      <c r="C869" s="42" t="s">
        <v>206</v>
      </c>
      <c r="D869" s="42"/>
      <c r="E869" s="42"/>
      <c r="F869" s="42"/>
      <c r="G869" s="42"/>
      <c r="H869" s="42"/>
      <c r="I869" s="42"/>
      <c r="J869" s="42"/>
      <c r="K869" s="42"/>
      <c r="L869" s="42"/>
      <c r="M869" s="42" t="s">
        <v>151</v>
      </c>
      <c r="N869" s="42"/>
      <c r="O869" s="42"/>
      <c r="P869" s="42"/>
      <c r="Q869" s="42"/>
      <c r="R869" s="42"/>
      <c r="S869" s="42"/>
      <c r="T869" s="42"/>
      <c r="U869" s="42"/>
      <c r="V869" s="42"/>
      <c r="W869" s="42"/>
      <c r="X869" s="42"/>
      <c r="Y869" s="42"/>
      <c r="Z869" s="42"/>
      <c r="AA869" s="42"/>
      <c r="AB869" s="42"/>
      <c r="AC869" s="42"/>
      <c r="AD869" s="42"/>
      <c r="AE869" s="42"/>
      <c r="AF869" s="42"/>
      <c r="AG869" s="42"/>
      <c r="AH869" s="42"/>
      <c r="AI869" s="42"/>
      <c r="AJ869" s="42"/>
      <c r="AK869" s="43">
        <v>86.210189</v>
      </c>
      <c r="AL869" s="44"/>
      <c r="AM869" s="44"/>
      <c r="AN869" s="44"/>
      <c r="AO869" s="44"/>
      <c r="AP869" s="44"/>
      <c r="AQ869" s="36" t="s">
        <v>202</v>
      </c>
      <c r="AR869" s="36"/>
      <c r="AS869" s="36"/>
      <c r="AT869" s="36"/>
      <c r="AU869" s="39" t="s">
        <v>236</v>
      </c>
      <c r="AV869" s="40"/>
      <c r="AW869" s="40"/>
      <c r="AX869" s="41"/>
    </row>
    <row r="870" spans="1:50" ht="24" customHeight="1">
      <c r="A870" s="35">
        <v>6</v>
      </c>
      <c r="B870" s="35">
        <v>1</v>
      </c>
      <c r="C870" s="42" t="s">
        <v>207</v>
      </c>
      <c r="D870" s="42"/>
      <c r="E870" s="42"/>
      <c r="F870" s="42"/>
      <c r="G870" s="42"/>
      <c r="H870" s="42"/>
      <c r="I870" s="42"/>
      <c r="J870" s="42"/>
      <c r="K870" s="42"/>
      <c r="L870" s="42"/>
      <c r="M870" s="42" t="s">
        <v>151</v>
      </c>
      <c r="N870" s="42"/>
      <c r="O870" s="42"/>
      <c r="P870" s="42"/>
      <c r="Q870" s="42"/>
      <c r="R870" s="42"/>
      <c r="S870" s="42"/>
      <c r="T870" s="42"/>
      <c r="U870" s="42"/>
      <c r="V870" s="42"/>
      <c r="W870" s="42"/>
      <c r="X870" s="42"/>
      <c r="Y870" s="42"/>
      <c r="Z870" s="42"/>
      <c r="AA870" s="42"/>
      <c r="AB870" s="42"/>
      <c r="AC870" s="42"/>
      <c r="AD870" s="42"/>
      <c r="AE870" s="42"/>
      <c r="AF870" s="42"/>
      <c r="AG870" s="42"/>
      <c r="AH870" s="42"/>
      <c r="AI870" s="42"/>
      <c r="AJ870" s="42"/>
      <c r="AK870" s="43">
        <v>53.332695999999999</v>
      </c>
      <c r="AL870" s="44"/>
      <c r="AM870" s="44"/>
      <c r="AN870" s="44"/>
      <c r="AO870" s="44"/>
      <c r="AP870" s="44"/>
      <c r="AQ870" s="36" t="s">
        <v>202</v>
      </c>
      <c r="AR870" s="36"/>
      <c r="AS870" s="36"/>
      <c r="AT870" s="36"/>
      <c r="AU870" s="39" t="s">
        <v>236</v>
      </c>
      <c r="AV870" s="40"/>
      <c r="AW870" s="40"/>
      <c r="AX870" s="41"/>
    </row>
    <row r="871" spans="1:50" ht="24" customHeight="1">
      <c r="A871" s="35">
        <v>7</v>
      </c>
      <c r="B871" s="35">
        <v>1</v>
      </c>
      <c r="C871" s="42" t="s">
        <v>208</v>
      </c>
      <c r="D871" s="42"/>
      <c r="E871" s="42"/>
      <c r="F871" s="42"/>
      <c r="G871" s="42"/>
      <c r="H871" s="42"/>
      <c r="I871" s="42"/>
      <c r="J871" s="42"/>
      <c r="K871" s="42"/>
      <c r="L871" s="42"/>
      <c r="M871" s="42" t="s">
        <v>151</v>
      </c>
      <c r="N871" s="42"/>
      <c r="O871" s="42"/>
      <c r="P871" s="42"/>
      <c r="Q871" s="42"/>
      <c r="R871" s="42"/>
      <c r="S871" s="42"/>
      <c r="T871" s="42"/>
      <c r="U871" s="42"/>
      <c r="V871" s="42"/>
      <c r="W871" s="42"/>
      <c r="X871" s="42"/>
      <c r="Y871" s="42"/>
      <c r="Z871" s="42"/>
      <c r="AA871" s="42"/>
      <c r="AB871" s="42"/>
      <c r="AC871" s="42"/>
      <c r="AD871" s="42"/>
      <c r="AE871" s="42"/>
      <c r="AF871" s="42"/>
      <c r="AG871" s="42"/>
      <c r="AH871" s="42"/>
      <c r="AI871" s="42"/>
      <c r="AJ871" s="42"/>
      <c r="AK871" s="43">
        <v>40.281989000000003</v>
      </c>
      <c r="AL871" s="44"/>
      <c r="AM871" s="44"/>
      <c r="AN871" s="44"/>
      <c r="AO871" s="44"/>
      <c r="AP871" s="44"/>
      <c r="AQ871" s="36" t="s">
        <v>202</v>
      </c>
      <c r="AR871" s="36"/>
      <c r="AS871" s="36"/>
      <c r="AT871" s="36"/>
      <c r="AU871" s="39" t="s">
        <v>236</v>
      </c>
      <c r="AV871" s="40"/>
      <c r="AW871" s="40"/>
      <c r="AX871" s="41"/>
    </row>
    <row r="872" spans="1:50" ht="24" customHeight="1">
      <c r="A872" s="35">
        <v>8</v>
      </c>
      <c r="B872" s="35">
        <v>1</v>
      </c>
      <c r="C872" s="42" t="s">
        <v>209</v>
      </c>
      <c r="D872" s="42"/>
      <c r="E872" s="42"/>
      <c r="F872" s="42"/>
      <c r="G872" s="42"/>
      <c r="H872" s="42"/>
      <c r="I872" s="42"/>
      <c r="J872" s="42"/>
      <c r="K872" s="42"/>
      <c r="L872" s="42"/>
      <c r="M872" s="42" t="s">
        <v>151</v>
      </c>
      <c r="N872" s="42"/>
      <c r="O872" s="42"/>
      <c r="P872" s="42"/>
      <c r="Q872" s="42"/>
      <c r="R872" s="42"/>
      <c r="S872" s="42"/>
      <c r="T872" s="42"/>
      <c r="U872" s="42"/>
      <c r="V872" s="42"/>
      <c r="W872" s="42"/>
      <c r="X872" s="42"/>
      <c r="Y872" s="42"/>
      <c r="Z872" s="42"/>
      <c r="AA872" s="42"/>
      <c r="AB872" s="42"/>
      <c r="AC872" s="42"/>
      <c r="AD872" s="42"/>
      <c r="AE872" s="42"/>
      <c r="AF872" s="42"/>
      <c r="AG872" s="42"/>
      <c r="AH872" s="42"/>
      <c r="AI872" s="42"/>
      <c r="AJ872" s="42"/>
      <c r="AK872" s="43">
        <v>28.887339000000001</v>
      </c>
      <c r="AL872" s="44"/>
      <c r="AM872" s="44"/>
      <c r="AN872" s="44"/>
      <c r="AO872" s="44"/>
      <c r="AP872" s="44"/>
      <c r="AQ872" s="36" t="s">
        <v>202</v>
      </c>
      <c r="AR872" s="36"/>
      <c r="AS872" s="36"/>
      <c r="AT872" s="36"/>
      <c r="AU872" s="39" t="s">
        <v>236</v>
      </c>
      <c r="AV872" s="40"/>
      <c r="AW872" s="40"/>
      <c r="AX872" s="41"/>
    </row>
    <row r="873" spans="1:50" ht="24" customHeight="1">
      <c r="A873" s="35">
        <v>9</v>
      </c>
      <c r="B873" s="35">
        <v>1</v>
      </c>
      <c r="C873" s="42" t="s">
        <v>210</v>
      </c>
      <c r="D873" s="42"/>
      <c r="E873" s="42"/>
      <c r="F873" s="42"/>
      <c r="G873" s="42"/>
      <c r="H873" s="42"/>
      <c r="I873" s="42"/>
      <c r="J873" s="42"/>
      <c r="K873" s="42"/>
      <c r="L873" s="42"/>
      <c r="M873" s="42" t="s">
        <v>151</v>
      </c>
      <c r="N873" s="42"/>
      <c r="O873" s="42"/>
      <c r="P873" s="42"/>
      <c r="Q873" s="42"/>
      <c r="R873" s="42"/>
      <c r="S873" s="42"/>
      <c r="T873" s="42"/>
      <c r="U873" s="42"/>
      <c r="V873" s="42"/>
      <c r="W873" s="42"/>
      <c r="X873" s="42"/>
      <c r="Y873" s="42"/>
      <c r="Z873" s="42"/>
      <c r="AA873" s="42"/>
      <c r="AB873" s="42"/>
      <c r="AC873" s="42"/>
      <c r="AD873" s="42"/>
      <c r="AE873" s="42"/>
      <c r="AF873" s="42"/>
      <c r="AG873" s="42"/>
      <c r="AH873" s="42"/>
      <c r="AI873" s="42"/>
      <c r="AJ873" s="42"/>
      <c r="AK873" s="43">
        <v>26.514243</v>
      </c>
      <c r="AL873" s="44"/>
      <c r="AM873" s="44"/>
      <c r="AN873" s="44"/>
      <c r="AO873" s="44"/>
      <c r="AP873" s="44"/>
      <c r="AQ873" s="36" t="s">
        <v>202</v>
      </c>
      <c r="AR873" s="36"/>
      <c r="AS873" s="36"/>
      <c r="AT873" s="36"/>
      <c r="AU873" s="39" t="s">
        <v>236</v>
      </c>
      <c r="AV873" s="40"/>
      <c r="AW873" s="40"/>
      <c r="AX873" s="41"/>
    </row>
    <row r="874" spans="1:50" ht="24" customHeight="1">
      <c r="A874" s="35">
        <v>10</v>
      </c>
      <c r="B874" s="35">
        <v>1</v>
      </c>
      <c r="C874" s="42" t="s">
        <v>217</v>
      </c>
      <c r="D874" s="42"/>
      <c r="E874" s="42"/>
      <c r="F874" s="42"/>
      <c r="G874" s="42"/>
      <c r="H874" s="42"/>
      <c r="I874" s="42"/>
      <c r="J874" s="42"/>
      <c r="K874" s="42"/>
      <c r="L874" s="42"/>
      <c r="M874" s="42" t="s">
        <v>218</v>
      </c>
      <c r="N874" s="42"/>
      <c r="O874" s="42"/>
      <c r="P874" s="42"/>
      <c r="Q874" s="42"/>
      <c r="R874" s="42"/>
      <c r="S874" s="42"/>
      <c r="T874" s="42"/>
      <c r="U874" s="42"/>
      <c r="V874" s="42"/>
      <c r="W874" s="42"/>
      <c r="X874" s="42"/>
      <c r="Y874" s="42"/>
      <c r="Z874" s="42"/>
      <c r="AA874" s="42"/>
      <c r="AB874" s="42"/>
      <c r="AC874" s="42"/>
      <c r="AD874" s="42"/>
      <c r="AE874" s="42"/>
      <c r="AF874" s="42"/>
      <c r="AG874" s="42"/>
      <c r="AH874" s="42"/>
      <c r="AI874" s="42"/>
      <c r="AJ874" s="42"/>
      <c r="AK874" s="43">
        <v>25.189499999999999</v>
      </c>
      <c r="AL874" s="44"/>
      <c r="AM874" s="44"/>
      <c r="AN874" s="44"/>
      <c r="AO874" s="44"/>
      <c r="AP874" s="44"/>
      <c r="AQ874" s="55">
        <v>8</v>
      </c>
      <c r="AR874" s="56"/>
      <c r="AS874" s="56"/>
      <c r="AT874" s="57"/>
      <c r="AU874" s="52">
        <v>0.624</v>
      </c>
      <c r="AV874" s="53"/>
      <c r="AW874" s="53"/>
      <c r="AX874" s="54"/>
    </row>
    <row r="875" spans="1:50" ht="24" hidden="1" customHeight="1">
      <c r="A875" s="35">
        <v>11</v>
      </c>
      <c r="B875" s="35">
        <v>11</v>
      </c>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c r="AA875" s="36"/>
      <c r="AB875" s="36"/>
      <c r="AC875" s="36"/>
      <c r="AD875" s="36"/>
      <c r="AE875" s="36"/>
      <c r="AF875" s="36"/>
      <c r="AG875" s="36"/>
      <c r="AH875" s="36"/>
      <c r="AI875" s="36"/>
      <c r="AJ875" s="36"/>
      <c r="AK875" s="37"/>
      <c r="AL875" s="37"/>
      <c r="AM875" s="37"/>
      <c r="AN875" s="37"/>
      <c r="AO875" s="37"/>
      <c r="AP875" s="37"/>
      <c r="AQ875" s="36"/>
      <c r="AR875" s="36"/>
      <c r="AS875" s="36"/>
      <c r="AT875" s="36"/>
      <c r="AU875" s="38"/>
      <c r="AV875" s="38"/>
      <c r="AW875" s="38"/>
      <c r="AX875" s="38"/>
    </row>
    <row r="876" spans="1:50" ht="24" hidden="1" customHeight="1">
      <c r="A876" s="35">
        <v>12</v>
      </c>
      <c r="B876" s="35">
        <v>12</v>
      </c>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c r="AA876" s="36"/>
      <c r="AB876" s="36"/>
      <c r="AC876" s="36"/>
      <c r="AD876" s="36"/>
      <c r="AE876" s="36"/>
      <c r="AF876" s="36"/>
      <c r="AG876" s="36"/>
      <c r="AH876" s="36"/>
      <c r="AI876" s="36"/>
      <c r="AJ876" s="36"/>
      <c r="AK876" s="37"/>
      <c r="AL876" s="37"/>
      <c r="AM876" s="37"/>
      <c r="AN876" s="37"/>
      <c r="AO876" s="37"/>
      <c r="AP876" s="37"/>
      <c r="AQ876" s="36"/>
      <c r="AR876" s="36"/>
      <c r="AS876" s="36"/>
      <c r="AT876" s="36"/>
      <c r="AU876" s="38"/>
      <c r="AV876" s="38"/>
      <c r="AW876" s="38"/>
      <c r="AX876" s="38"/>
    </row>
    <row r="877" spans="1:50" ht="24" hidden="1" customHeight="1">
      <c r="A877" s="35">
        <v>13</v>
      </c>
      <c r="B877" s="35">
        <v>13</v>
      </c>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c r="AA877" s="36"/>
      <c r="AB877" s="36"/>
      <c r="AC877" s="36"/>
      <c r="AD877" s="36"/>
      <c r="AE877" s="36"/>
      <c r="AF877" s="36"/>
      <c r="AG877" s="36"/>
      <c r="AH877" s="36"/>
      <c r="AI877" s="36"/>
      <c r="AJ877" s="36"/>
      <c r="AK877" s="37"/>
      <c r="AL877" s="37"/>
      <c r="AM877" s="37"/>
      <c r="AN877" s="37"/>
      <c r="AO877" s="37"/>
      <c r="AP877" s="37"/>
      <c r="AQ877" s="36"/>
      <c r="AR877" s="36"/>
      <c r="AS877" s="36"/>
      <c r="AT877" s="36"/>
      <c r="AU877" s="38"/>
      <c r="AV877" s="38"/>
      <c r="AW877" s="38"/>
      <c r="AX877" s="38"/>
    </row>
    <row r="878" spans="1:50" ht="24" hidden="1" customHeight="1">
      <c r="A878" s="35">
        <v>14</v>
      </c>
      <c r="B878" s="35">
        <v>14</v>
      </c>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c r="AA878" s="36"/>
      <c r="AB878" s="36"/>
      <c r="AC878" s="36"/>
      <c r="AD878" s="36"/>
      <c r="AE878" s="36"/>
      <c r="AF878" s="36"/>
      <c r="AG878" s="36"/>
      <c r="AH878" s="36"/>
      <c r="AI878" s="36"/>
      <c r="AJ878" s="36"/>
      <c r="AK878" s="37"/>
      <c r="AL878" s="37"/>
      <c r="AM878" s="37"/>
      <c r="AN878" s="37"/>
      <c r="AO878" s="37"/>
      <c r="AP878" s="37"/>
      <c r="AQ878" s="36"/>
      <c r="AR878" s="36"/>
      <c r="AS878" s="36"/>
      <c r="AT878" s="36"/>
      <c r="AU878" s="38"/>
      <c r="AV878" s="38"/>
      <c r="AW878" s="38"/>
      <c r="AX878" s="38"/>
    </row>
    <row r="879" spans="1:50" ht="24" hidden="1" customHeight="1">
      <c r="A879" s="35">
        <v>15</v>
      </c>
      <c r="B879" s="35">
        <v>15</v>
      </c>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c r="AA879" s="36"/>
      <c r="AB879" s="36"/>
      <c r="AC879" s="36"/>
      <c r="AD879" s="36"/>
      <c r="AE879" s="36"/>
      <c r="AF879" s="36"/>
      <c r="AG879" s="36"/>
      <c r="AH879" s="36"/>
      <c r="AI879" s="36"/>
      <c r="AJ879" s="36"/>
      <c r="AK879" s="37"/>
      <c r="AL879" s="37"/>
      <c r="AM879" s="37"/>
      <c r="AN879" s="37"/>
      <c r="AO879" s="37"/>
      <c r="AP879" s="37"/>
      <c r="AQ879" s="36"/>
      <c r="AR879" s="36"/>
      <c r="AS879" s="36"/>
      <c r="AT879" s="36"/>
      <c r="AU879" s="38"/>
      <c r="AV879" s="38"/>
      <c r="AW879" s="38"/>
      <c r="AX879" s="38"/>
    </row>
    <row r="880" spans="1:50" ht="24" hidden="1" customHeight="1">
      <c r="A880" s="35">
        <v>16</v>
      </c>
      <c r="B880" s="35">
        <v>16</v>
      </c>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c r="AA880" s="36"/>
      <c r="AB880" s="36"/>
      <c r="AC880" s="36"/>
      <c r="AD880" s="36"/>
      <c r="AE880" s="36"/>
      <c r="AF880" s="36"/>
      <c r="AG880" s="36"/>
      <c r="AH880" s="36"/>
      <c r="AI880" s="36"/>
      <c r="AJ880" s="36"/>
      <c r="AK880" s="37"/>
      <c r="AL880" s="37"/>
      <c r="AM880" s="37"/>
      <c r="AN880" s="37"/>
      <c r="AO880" s="37"/>
      <c r="AP880" s="37"/>
      <c r="AQ880" s="36"/>
      <c r="AR880" s="36"/>
      <c r="AS880" s="36"/>
      <c r="AT880" s="36"/>
      <c r="AU880" s="38"/>
      <c r="AV880" s="38"/>
      <c r="AW880" s="38"/>
      <c r="AX880" s="38"/>
    </row>
    <row r="881" spans="1:50" ht="24" hidden="1" customHeight="1">
      <c r="A881" s="35">
        <v>17</v>
      </c>
      <c r="B881" s="35">
        <v>17</v>
      </c>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c r="AA881" s="36"/>
      <c r="AB881" s="36"/>
      <c r="AC881" s="36"/>
      <c r="AD881" s="36"/>
      <c r="AE881" s="36"/>
      <c r="AF881" s="36"/>
      <c r="AG881" s="36"/>
      <c r="AH881" s="36"/>
      <c r="AI881" s="36"/>
      <c r="AJ881" s="36"/>
      <c r="AK881" s="37"/>
      <c r="AL881" s="37"/>
      <c r="AM881" s="37"/>
      <c r="AN881" s="37"/>
      <c r="AO881" s="37"/>
      <c r="AP881" s="37"/>
      <c r="AQ881" s="36"/>
      <c r="AR881" s="36"/>
      <c r="AS881" s="36"/>
      <c r="AT881" s="36"/>
      <c r="AU881" s="38"/>
      <c r="AV881" s="38"/>
      <c r="AW881" s="38"/>
      <c r="AX881" s="38"/>
    </row>
    <row r="882" spans="1:50" ht="24" hidden="1" customHeight="1">
      <c r="A882" s="35">
        <v>18</v>
      </c>
      <c r="B882" s="35">
        <v>18</v>
      </c>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c r="AA882" s="36"/>
      <c r="AB882" s="36"/>
      <c r="AC882" s="36"/>
      <c r="AD882" s="36"/>
      <c r="AE882" s="36"/>
      <c r="AF882" s="36"/>
      <c r="AG882" s="36"/>
      <c r="AH882" s="36"/>
      <c r="AI882" s="36"/>
      <c r="AJ882" s="36"/>
      <c r="AK882" s="37"/>
      <c r="AL882" s="37"/>
      <c r="AM882" s="37"/>
      <c r="AN882" s="37"/>
      <c r="AO882" s="37"/>
      <c r="AP882" s="37"/>
      <c r="AQ882" s="36"/>
      <c r="AR882" s="36"/>
      <c r="AS882" s="36"/>
      <c r="AT882" s="36"/>
      <c r="AU882" s="38"/>
      <c r="AV882" s="38"/>
      <c r="AW882" s="38"/>
      <c r="AX882" s="38"/>
    </row>
    <row r="883" spans="1:50" ht="24" hidden="1" customHeight="1">
      <c r="A883" s="35">
        <v>19</v>
      </c>
      <c r="B883" s="35">
        <v>19</v>
      </c>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c r="AA883" s="36"/>
      <c r="AB883" s="36"/>
      <c r="AC883" s="36"/>
      <c r="AD883" s="36"/>
      <c r="AE883" s="36"/>
      <c r="AF883" s="36"/>
      <c r="AG883" s="36"/>
      <c r="AH883" s="36"/>
      <c r="AI883" s="36"/>
      <c r="AJ883" s="36"/>
      <c r="AK883" s="37"/>
      <c r="AL883" s="37"/>
      <c r="AM883" s="37"/>
      <c r="AN883" s="37"/>
      <c r="AO883" s="37"/>
      <c r="AP883" s="37"/>
      <c r="AQ883" s="36"/>
      <c r="AR883" s="36"/>
      <c r="AS883" s="36"/>
      <c r="AT883" s="36"/>
      <c r="AU883" s="38"/>
      <c r="AV883" s="38"/>
      <c r="AW883" s="38"/>
      <c r="AX883" s="38"/>
    </row>
    <row r="884" spans="1:50" ht="24" hidden="1" customHeight="1">
      <c r="A884" s="35">
        <v>20</v>
      </c>
      <c r="B884" s="35">
        <v>20</v>
      </c>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c r="AA884" s="36"/>
      <c r="AB884" s="36"/>
      <c r="AC884" s="36"/>
      <c r="AD884" s="36"/>
      <c r="AE884" s="36"/>
      <c r="AF884" s="36"/>
      <c r="AG884" s="36"/>
      <c r="AH884" s="36"/>
      <c r="AI884" s="36"/>
      <c r="AJ884" s="36"/>
      <c r="AK884" s="37"/>
      <c r="AL884" s="37"/>
      <c r="AM884" s="37"/>
      <c r="AN884" s="37"/>
      <c r="AO884" s="37"/>
      <c r="AP884" s="37"/>
      <c r="AQ884" s="36"/>
      <c r="AR884" s="36"/>
      <c r="AS884" s="36"/>
      <c r="AT884" s="36"/>
      <c r="AU884" s="38"/>
      <c r="AV884" s="38"/>
      <c r="AW884" s="38"/>
      <c r="AX884" s="38"/>
    </row>
    <row r="885" spans="1:50" ht="24" hidden="1" customHeight="1">
      <c r="A885" s="35">
        <v>21</v>
      </c>
      <c r="B885" s="35">
        <v>21</v>
      </c>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c r="AA885" s="36"/>
      <c r="AB885" s="36"/>
      <c r="AC885" s="36"/>
      <c r="AD885" s="36"/>
      <c r="AE885" s="36"/>
      <c r="AF885" s="36"/>
      <c r="AG885" s="36"/>
      <c r="AH885" s="36"/>
      <c r="AI885" s="36"/>
      <c r="AJ885" s="36"/>
      <c r="AK885" s="37"/>
      <c r="AL885" s="37"/>
      <c r="AM885" s="37"/>
      <c r="AN885" s="37"/>
      <c r="AO885" s="37"/>
      <c r="AP885" s="37"/>
      <c r="AQ885" s="36"/>
      <c r="AR885" s="36"/>
      <c r="AS885" s="36"/>
      <c r="AT885" s="36"/>
      <c r="AU885" s="38"/>
      <c r="AV885" s="38"/>
      <c r="AW885" s="38"/>
      <c r="AX885" s="38"/>
    </row>
    <row r="886" spans="1:50" ht="24" hidden="1" customHeight="1">
      <c r="A886" s="35">
        <v>22</v>
      </c>
      <c r="B886" s="35">
        <v>22</v>
      </c>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c r="AA886" s="36"/>
      <c r="AB886" s="36"/>
      <c r="AC886" s="36"/>
      <c r="AD886" s="36"/>
      <c r="AE886" s="36"/>
      <c r="AF886" s="36"/>
      <c r="AG886" s="36"/>
      <c r="AH886" s="36"/>
      <c r="AI886" s="36"/>
      <c r="AJ886" s="36"/>
      <c r="AK886" s="37"/>
      <c r="AL886" s="37"/>
      <c r="AM886" s="37"/>
      <c r="AN886" s="37"/>
      <c r="AO886" s="37"/>
      <c r="AP886" s="37"/>
      <c r="AQ886" s="36"/>
      <c r="AR886" s="36"/>
      <c r="AS886" s="36"/>
      <c r="AT886" s="36"/>
      <c r="AU886" s="38"/>
      <c r="AV886" s="38"/>
      <c r="AW886" s="38"/>
      <c r="AX886" s="38"/>
    </row>
    <row r="887" spans="1:50" ht="24" hidden="1" customHeight="1">
      <c r="A887" s="35">
        <v>23</v>
      </c>
      <c r="B887" s="35">
        <v>23</v>
      </c>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c r="AA887" s="36"/>
      <c r="AB887" s="36"/>
      <c r="AC887" s="36"/>
      <c r="AD887" s="36"/>
      <c r="AE887" s="36"/>
      <c r="AF887" s="36"/>
      <c r="AG887" s="36"/>
      <c r="AH887" s="36"/>
      <c r="AI887" s="36"/>
      <c r="AJ887" s="36"/>
      <c r="AK887" s="37"/>
      <c r="AL887" s="37"/>
      <c r="AM887" s="37"/>
      <c r="AN887" s="37"/>
      <c r="AO887" s="37"/>
      <c r="AP887" s="37"/>
      <c r="AQ887" s="36"/>
      <c r="AR887" s="36"/>
      <c r="AS887" s="36"/>
      <c r="AT887" s="36"/>
      <c r="AU887" s="38"/>
      <c r="AV887" s="38"/>
      <c r="AW887" s="38"/>
      <c r="AX887" s="38"/>
    </row>
    <row r="888" spans="1:50" ht="24" hidden="1" customHeight="1">
      <c r="A888" s="35">
        <v>24</v>
      </c>
      <c r="B888" s="35">
        <v>24</v>
      </c>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c r="AA888" s="36"/>
      <c r="AB888" s="36"/>
      <c r="AC888" s="36"/>
      <c r="AD888" s="36"/>
      <c r="AE888" s="36"/>
      <c r="AF888" s="36"/>
      <c r="AG888" s="36"/>
      <c r="AH888" s="36"/>
      <c r="AI888" s="36"/>
      <c r="AJ888" s="36"/>
      <c r="AK888" s="37"/>
      <c r="AL888" s="37"/>
      <c r="AM888" s="37"/>
      <c r="AN888" s="37"/>
      <c r="AO888" s="37"/>
      <c r="AP888" s="37"/>
      <c r="AQ888" s="36"/>
      <c r="AR888" s="36"/>
      <c r="AS888" s="36"/>
      <c r="AT888" s="36"/>
      <c r="AU888" s="38"/>
      <c r="AV888" s="38"/>
      <c r="AW888" s="38"/>
      <c r="AX888" s="38"/>
    </row>
    <row r="889" spans="1:50" ht="24" hidden="1" customHeight="1">
      <c r="A889" s="35">
        <v>25</v>
      </c>
      <c r="B889" s="35">
        <v>25</v>
      </c>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c r="AA889" s="36"/>
      <c r="AB889" s="36"/>
      <c r="AC889" s="36"/>
      <c r="AD889" s="36"/>
      <c r="AE889" s="36"/>
      <c r="AF889" s="36"/>
      <c r="AG889" s="36"/>
      <c r="AH889" s="36"/>
      <c r="AI889" s="36"/>
      <c r="AJ889" s="36"/>
      <c r="AK889" s="37"/>
      <c r="AL889" s="37"/>
      <c r="AM889" s="37"/>
      <c r="AN889" s="37"/>
      <c r="AO889" s="37"/>
      <c r="AP889" s="37"/>
      <c r="AQ889" s="36"/>
      <c r="AR889" s="36"/>
      <c r="AS889" s="36"/>
      <c r="AT889" s="36"/>
      <c r="AU889" s="38"/>
      <c r="AV889" s="38"/>
      <c r="AW889" s="38"/>
      <c r="AX889" s="38"/>
    </row>
    <row r="890" spans="1:50" ht="24" hidden="1" customHeight="1">
      <c r="A890" s="35">
        <v>26</v>
      </c>
      <c r="B890" s="35">
        <v>26</v>
      </c>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c r="AA890" s="36"/>
      <c r="AB890" s="36"/>
      <c r="AC890" s="36"/>
      <c r="AD890" s="36"/>
      <c r="AE890" s="36"/>
      <c r="AF890" s="36"/>
      <c r="AG890" s="36"/>
      <c r="AH890" s="36"/>
      <c r="AI890" s="36"/>
      <c r="AJ890" s="36"/>
      <c r="AK890" s="37"/>
      <c r="AL890" s="37"/>
      <c r="AM890" s="37"/>
      <c r="AN890" s="37"/>
      <c r="AO890" s="37"/>
      <c r="AP890" s="37"/>
      <c r="AQ890" s="36"/>
      <c r="AR890" s="36"/>
      <c r="AS890" s="36"/>
      <c r="AT890" s="36"/>
      <c r="AU890" s="38"/>
      <c r="AV890" s="38"/>
      <c r="AW890" s="38"/>
      <c r="AX890" s="38"/>
    </row>
    <row r="891" spans="1:50" ht="24" hidden="1" customHeight="1">
      <c r="A891" s="35">
        <v>27</v>
      </c>
      <c r="B891" s="35">
        <v>27</v>
      </c>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c r="AA891" s="36"/>
      <c r="AB891" s="36"/>
      <c r="AC891" s="36"/>
      <c r="AD891" s="36"/>
      <c r="AE891" s="36"/>
      <c r="AF891" s="36"/>
      <c r="AG891" s="36"/>
      <c r="AH891" s="36"/>
      <c r="AI891" s="36"/>
      <c r="AJ891" s="36"/>
      <c r="AK891" s="37"/>
      <c r="AL891" s="37"/>
      <c r="AM891" s="37"/>
      <c r="AN891" s="37"/>
      <c r="AO891" s="37"/>
      <c r="AP891" s="37"/>
      <c r="AQ891" s="36"/>
      <c r="AR891" s="36"/>
      <c r="AS891" s="36"/>
      <c r="AT891" s="36"/>
      <c r="AU891" s="38"/>
      <c r="AV891" s="38"/>
      <c r="AW891" s="38"/>
      <c r="AX891" s="38"/>
    </row>
    <row r="892" spans="1:50" ht="24" hidden="1" customHeight="1">
      <c r="A892" s="35">
        <v>28</v>
      </c>
      <c r="B892" s="35">
        <v>28</v>
      </c>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c r="AA892" s="36"/>
      <c r="AB892" s="36"/>
      <c r="AC892" s="36"/>
      <c r="AD892" s="36"/>
      <c r="AE892" s="36"/>
      <c r="AF892" s="36"/>
      <c r="AG892" s="36"/>
      <c r="AH892" s="36"/>
      <c r="AI892" s="36"/>
      <c r="AJ892" s="36"/>
      <c r="AK892" s="37"/>
      <c r="AL892" s="37"/>
      <c r="AM892" s="37"/>
      <c r="AN892" s="37"/>
      <c r="AO892" s="37"/>
      <c r="AP892" s="37"/>
      <c r="AQ892" s="36"/>
      <c r="AR892" s="36"/>
      <c r="AS892" s="36"/>
      <c r="AT892" s="36"/>
      <c r="AU892" s="38"/>
      <c r="AV892" s="38"/>
      <c r="AW892" s="38"/>
      <c r="AX892" s="38"/>
    </row>
    <row r="893" spans="1:50" ht="24" hidden="1" customHeight="1">
      <c r="A893" s="35">
        <v>29</v>
      </c>
      <c r="B893" s="35">
        <v>29</v>
      </c>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c r="AA893" s="36"/>
      <c r="AB893" s="36"/>
      <c r="AC893" s="36"/>
      <c r="AD893" s="36"/>
      <c r="AE893" s="36"/>
      <c r="AF893" s="36"/>
      <c r="AG893" s="36"/>
      <c r="AH893" s="36"/>
      <c r="AI893" s="36"/>
      <c r="AJ893" s="36"/>
      <c r="AK893" s="37"/>
      <c r="AL893" s="37"/>
      <c r="AM893" s="37"/>
      <c r="AN893" s="37"/>
      <c r="AO893" s="37"/>
      <c r="AP893" s="37"/>
      <c r="AQ893" s="36"/>
      <c r="AR893" s="36"/>
      <c r="AS893" s="36"/>
      <c r="AT893" s="36"/>
      <c r="AU893" s="38"/>
      <c r="AV893" s="38"/>
      <c r="AW893" s="38"/>
      <c r="AX893" s="38"/>
    </row>
    <row r="894" spans="1:50" ht="24" hidden="1" customHeight="1">
      <c r="A894" s="35">
        <v>30</v>
      </c>
      <c r="B894" s="35">
        <v>30</v>
      </c>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c r="AA894" s="36"/>
      <c r="AB894" s="36"/>
      <c r="AC894" s="36"/>
      <c r="AD894" s="36"/>
      <c r="AE894" s="36"/>
      <c r="AF894" s="36"/>
      <c r="AG894" s="36"/>
      <c r="AH894" s="36"/>
      <c r="AI894" s="36"/>
      <c r="AJ894" s="36"/>
      <c r="AK894" s="37"/>
      <c r="AL894" s="37"/>
      <c r="AM894" s="37"/>
      <c r="AN894" s="37"/>
      <c r="AO894" s="37"/>
      <c r="AP894" s="37"/>
      <c r="AQ894" s="36"/>
      <c r="AR894" s="36"/>
      <c r="AS894" s="36"/>
      <c r="AT894" s="36"/>
      <c r="AU894" s="38"/>
      <c r="AV894" s="38"/>
      <c r="AW894" s="38"/>
      <c r="AX894" s="38"/>
    </row>
  </sheetData>
  <mergeCells count="3550">
    <mergeCell ref="A874:B874"/>
    <mergeCell ref="C874:L874"/>
    <mergeCell ref="M874:AJ874"/>
    <mergeCell ref="AK874:AP874"/>
    <mergeCell ref="AQ874:AT874"/>
    <mergeCell ref="AU874:AX874"/>
    <mergeCell ref="M867:AJ867"/>
    <mergeCell ref="AK867:AP867"/>
    <mergeCell ref="AQ867:AT867"/>
    <mergeCell ref="AU867:AX867"/>
    <mergeCell ref="A868:B868"/>
    <mergeCell ref="C868:L868"/>
    <mergeCell ref="M868:AJ868"/>
    <mergeCell ref="AK868:AP868"/>
    <mergeCell ref="AQ868:AT868"/>
    <mergeCell ref="AU868:AX868"/>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0:B870"/>
    <mergeCell ref="C870:L870"/>
    <mergeCell ref="M870:AJ870"/>
    <mergeCell ref="AK870:AP870"/>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G24:X24"/>
    <mergeCell ref="Y24:AA24"/>
    <mergeCell ref="AB24:AD24"/>
    <mergeCell ref="AE24:AI24"/>
    <mergeCell ref="AJ24:AN24"/>
    <mergeCell ref="AB26:AD26"/>
    <mergeCell ref="AE26:AI26"/>
    <mergeCell ref="AJ26:AN26"/>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G25:X26"/>
    <mergeCell ref="Y25:AA25"/>
    <mergeCell ref="AB25:AD25"/>
    <mergeCell ref="AE25:AI25"/>
    <mergeCell ref="AJ25:AN25"/>
    <mergeCell ref="AO25:AS25"/>
    <mergeCell ref="AT25:AX25"/>
    <mergeCell ref="Y26:AA26"/>
    <mergeCell ref="A24:F26"/>
    <mergeCell ref="C34:K34"/>
    <mergeCell ref="L34:Q34"/>
    <mergeCell ref="R34:W34"/>
    <mergeCell ref="C35:K35"/>
    <mergeCell ref="L35:Q35"/>
    <mergeCell ref="R35:W35"/>
    <mergeCell ref="L32:Q32"/>
    <mergeCell ref="R32:W32"/>
    <mergeCell ref="C33:K33"/>
    <mergeCell ref="L33:Q33"/>
    <mergeCell ref="R33:W33"/>
    <mergeCell ref="A30:B37"/>
    <mergeCell ref="C30:K30"/>
    <mergeCell ref="L30:Q30"/>
    <mergeCell ref="R30:W30"/>
    <mergeCell ref="X30:AX30"/>
    <mergeCell ref="C31:K31"/>
    <mergeCell ref="L31:Q31"/>
    <mergeCell ref="R31:W31"/>
    <mergeCell ref="C32:K32"/>
    <mergeCell ref="X31:AX37"/>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C37:K37"/>
    <mergeCell ref="L37:Q37"/>
    <mergeCell ref="R37:W37"/>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C58:F58"/>
    <mergeCell ref="G58:S58"/>
    <mergeCell ref="T58:AF58"/>
    <mergeCell ref="A59:B60"/>
    <mergeCell ref="C59:F59"/>
    <mergeCell ref="G59:AX59"/>
    <mergeCell ref="C60:F60"/>
    <mergeCell ref="G60:AX60"/>
    <mergeCell ref="C56:F56"/>
    <mergeCell ref="G56:S56"/>
    <mergeCell ref="T56:AF56"/>
    <mergeCell ref="C57:F57"/>
    <mergeCell ref="G57:S57"/>
    <mergeCell ref="T57:AF57"/>
    <mergeCell ref="A53:B58"/>
    <mergeCell ref="C53:AC53"/>
    <mergeCell ref="AD53:AF53"/>
    <mergeCell ref="AG53:AX58"/>
    <mergeCell ref="C54:F54"/>
    <mergeCell ref="G54:S54"/>
    <mergeCell ref="T54:AF54"/>
    <mergeCell ref="C55:F55"/>
    <mergeCell ref="G55:S55"/>
    <mergeCell ref="T55:AF55"/>
    <mergeCell ref="BC68:BG70"/>
    <mergeCell ref="A69:AX69"/>
    <mergeCell ref="A70:B70"/>
    <mergeCell ref="C70:J70"/>
    <mergeCell ref="K70:R70"/>
    <mergeCell ref="S70:Z70"/>
    <mergeCell ref="AU108:AX108"/>
    <mergeCell ref="G109:K109"/>
    <mergeCell ref="L109:X109"/>
    <mergeCell ref="Y109:AB109"/>
    <mergeCell ref="AC109:AG109"/>
    <mergeCell ref="AH109:AT109"/>
    <mergeCell ref="A61:AX61"/>
    <mergeCell ref="A62:AX62"/>
    <mergeCell ref="A63:AX63"/>
    <mergeCell ref="A64:E64"/>
    <mergeCell ref="F64:AX64"/>
    <mergeCell ref="A65:AX65"/>
    <mergeCell ref="A105:F148"/>
    <mergeCell ref="G105:AB105"/>
    <mergeCell ref="AC105:AX105"/>
    <mergeCell ref="G106:K106"/>
    <mergeCell ref="L106:X106"/>
    <mergeCell ref="Y106:AB106"/>
    <mergeCell ref="AC106:AG106"/>
    <mergeCell ref="AH106:AT106"/>
    <mergeCell ref="AU106:AX106"/>
    <mergeCell ref="G107:K107"/>
    <mergeCell ref="AA70:AH70"/>
    <mergeCell ref="AI70:AP70"/>
    <mergeCell ref="AQ70:AX70"/>
    <mergeCell ref="A72:F103"/>
    <mergeCell ref="A66:E66"/>
    <mergeCell ref="F66:AX66"/>
    <mergeCell ref="A67:AX67"/>
    <mergeCell ref="A68:AX68"/>
    <mergeCell ref="AU109:AX109"/>
    <mergeCell ref="L107:X107"/>
    <mergeCell ref="Y107:AB107"/>
    <mergeCell ref="AC107:AG107"/>
    <mergeCell ref="AH107:AT107"/>
    <mergeCell ref="AU107:AX107"/>
    <mergeCell ref="G108:K108"/>
    <mergeCell ref="L108:X108"/>
    <mergeCell ref="Y108:AB108"/>
    <mergeCell ref="AC108:AG108"/>
    <mergeCell ref="AH108:AT108"/>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L153:X153"/>
    <mergeCell ref="Y153:AB153"/>
    <mergeCell ref="AC153:AG153"/>
    <mergeCell ref="AH153:AT153"/>
    <mergeCell ref="AU153:AX153"/>
    <mergeCell ref="G154:K154"/>
    <mergeCell ref="L154:X154"/>
    <mergeCell ref="Y154:AB154"/>
    <mergeCell ref="AC154:AG154"/>
    <mergeCell ref="AH154:AT154"/>
    <mergeCell ref="A151:F194"/>
    <mergeCell ref="G151:AB151"/>
    <mergeCell ref="AC151:AX151"/>
    <mergeCell ref="G152:K152"/>
    <mergeCell ref="L152:X152"/>
    <mergeCell ref="Y152:AB152"/>
    <mergeCell ref="AC152:AG152"/>
    <mergeCell ref="AH152:AT152"/>
    <mergeCell ref="AU152:AX152"/>
    <mergeCell ref="G153:K153"/>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61:K161"/>
    <mergeCell ref="L161:X161"/>
    <mergeCell ref="Y161:AB161"/>
    <mergeCell ref="AC161:AG161"/>
    <mergeCell ref="AH161:AT161"/>
    <mergeCell ref="AU161:AX161"/>
    <mergeCell ref="AU154:AX154"/>
    <mergeCell ref="G155:K155"/>
    <mergeCell ref="L155:X155"/>
    <mergeCell ref="Y155:AB155"/>
    <mergeCell ref="AC155:AG155"/>
    <mergeCell ref="AH155:AT155"/>
    <mergeCell ref="AU155:AX155"/>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2:AB162"/>
    <mergeCell ref="AC162:AX162"/>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75:K175"/>
    <mergeCell ref="L175:X175"/>
    <mergeCell ref="Y175:AB175"/>
    <mergeCell ref="AC175:AG175"/>
    <mergeCell ref="AH175:AT175"/>
    <mergeCell ref="AU175:AX175"/>
    <mergeCell ref="G173:AB173"/>
    <mergeCell ref="AC173:AX173"/>
    <mergeCell ref="G174:K174"/>
    <mergeCell ref="L174:X174"/>
    <mergeCell ref="Y174:AB174"/>
    <mergeCell ref="AC174:AG174"/>
    <mergeCell ref="AH174:AT174"/>
    <mergeCell ref="AU174:AX174"/>
    <mergeCell ref="G172:K172"/>
    <mergeCell ref="L172:X172"/>
    <mergeCell ref="Y172:AB172"/>
    <mergeCell ref="AC172:AG172"/>
    <mergeCell ref="AH172:AT172"/>
    <mergeCell ref="AU172:AX172"/>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84:AB184"/>
    <mergeCell ref="AC184:AX184"/>
    <mergeCell ref="G185:K185"/>
    <mergeCell ref="L185:X185"/>
    <mergeCell ref="Y185:AB185"/>
    <mergeCell ref="AC185:AG185"/>
    <mergeCell ref="AH185:AT185"/>
    <mergeCell ref="AU185:AX185"/>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A455:B455"/>
    <mergeCell ref="A456:B456"/>
    <mergeCell ref="A457:B457"/>
    <mergeCell ref="A458:B458"/>
    <mergeCell ref="A459:B459"/>
    <mergeCell ref="A460:B460"/>
    <mergeCell ref="A461:B461"/>
    <mergeCell ref="A462:B462"/>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9:B449"/>
    <mergeCell ref="A450:B450"/>
    <mergeCell ref="A451:B451"/>
    <mergeCell ref="A452:B452"/>
    <mergeCell ref="A453:B45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3:B473"/>
    <mergeCell ref="C473:L473"/>
    <mergeCell ref="M473:AJ473"/>
    <mergeCell ref="M506:AJ506"/>
    <mergeCell ref="AK506:AP506"/>
    <mergeCell ref="AQ506:AT506"/>
    <mergeCell ref="AU506:AX506"/>
    <mergeCell ref="AK473:AP473"/>
    <mergeCell ref="AQ473:AT473"/>
    <mergeCell ref="AU473:AX473"/>
    <mergeCell ref="A474:B474"/>
    <mergeCell ref="C474:L474"/>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M474:AJ474"/>
    <mergeCell ref="AK474:AP474"/>
    <mergeCell ref="AQ474:AT474"/>
    <mergeCell ref="AU474:AX474"/>
    <mergeCell ref="A475:B475"/>
    <mergeCell ref="M534:AJ534"/>
    <mergeCell ref="AK534:AP534"/>
    <mergeCell ref="AQ534:AT534"/>
    <mergeCell ref="AU534:AX53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13:B513"/>
    <mergeCell ref="C513:L513"/>
    <mergeCell ref="M513:AJ513"/>
    <mergeCell ref="AK513:AP513"/>
    <mergeCell ref="AQ513:AT513"/>
    <mergeCell ref="AU513:AX513"/>
    <mergeCell ref="A514:B514"/>
    <mergeCell ref="C514:L514"/>
    <mergeCell ref="M514:AJ514"/>
    <mergeCell ref="AK514:AP514"/>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A633:B633"/>
    <mergeCell ref="C633:L633"/>
    <mergeCell ref="M633:AJ633"/>
    <mergeCell ref="AK633:AP633"/>
    <mergeCell ref="AQ633:AT633"/>
    <mergeCell ref="AU633:AX633"/>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732:B732"/>
    <mergeCell ref="C732:L732"/>
    <mergeCell ref="M732:AJ732"/>
    <mergeCell ref="AK732:AP732"/>
    <mergeCell ref="AQ732:AT732"/>
    <mergeCell ref="AU732:AX732"/>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Q744:AT744"/>
    <mergeCell ref="AU744:AX744"/>
    <mergeCell ref="A745:B745"/>
    <mergeCell ref="C745:L745"/>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M745:AJ745"/>
    <mergeCell ref="AK745:AP745"/>
    <mergeCell ref="AQ745:AT745"/>
    <mergeCell ref="AU745:AX745"/>
    <mergeCell ref="M798:AJ798"/>
    <mergeCell ref="AK798:AP798"/>
    <mergeCell ref="AQ798:AT798"/>
    <mergeCell ref="AU798:AX798"/>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866:B866"/>
    <mergeCell ref="C866:L866"/>
    <mergeCell ref="M866:AJ866"/>
    <mergeCell ref="AK866:AP866"/>
    <mergeCell ref="AQ866:AT866"/>
    <mergeCell ref="AU866:AX866"/>
    <mergeCell ref="A869:B869"/>
    <mergeCell ref="C869:L869"/>
    <mergeCell ref="M869:AJ869"/>
    <mergeCell ref="AK869:AP869"/>
    <mergeCell ref="AQ869:AT869"/>
    <mergeCell ref="AU869:AX869"/>
    <mergeCell ref="A867:B867"/>
    <mergeCell ref="C867:L867"/>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64:B864"/>
    <mergeCell ref="C864:L864"/>
    <mergeCell ref="M864:AJ864"/>
    <mergeCell ref="AK864:AP864"/>
    <mergeCell ref="AQ864:AT864"/>
    <mergeCell ref="AU864:AX864"/>
    <mergeCell ref="A406:B406"/>
    <mergeCell ref="A407:B407"/>
    <mergeCell ref="A408:B408"/>
    <mergeCell ref="A409:B409"/>
    <mergeCell ref="A410:B410"/>
    <mergeCell ref="A411:B411"/>
    <mergeCell ref="A412:B412"/>
    <mergeCell ref="A413:B413"/>
    <mergeCell ref="A414:B414"/>
    <mergeCell ref="A415:B415"/>
    <mergeCell ref="A416:B416"/>
    <mergeCell ref="A417:B417"/>
    <mergeCell ref="A418:B418"/>
    <mergeCell ref="A419:B419"/>
    <mergeCell ref="A420:B420"/>
    <mergeCell ref="BH77:BL79"/>
    <mergeCell ref="BS103:BW104"/>
    <mergeCell ref="BL111:BP113"/>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A421:B421"/>
    <mergeCell ref="A422:B422"/>
    <mergeCell ref="A423:B423"/>
    <mergeCell ref="A424:B424"/>
    <mergeCell ref="A425:B425"/>
    <mergeCell ref="A426:B426"/>
    <mergeCell ref="A427:B427"/>
    <mergeCell ref="A428:B428"/>
    <mergeCell ref="A429:B429"/>
    <mergeCell ref="A430:B430"/>
    <mergeCell ref="A431:B431"/>
    <mergeCell ref="A432:B432"/>
    <mergeCell ref="C404:L404"/>
    <mergeCell ref="M404:AJ404"/>
    <mergeCell ref="AK404:AP404"/>
    <mergeCell ref="C408:L408"/>
    <mergeCell ref="M408:AJ408"/>
    <mergeCell ref="AK408:AP408"/>
    <mergeCell ref="C412:L412"/>
    <mergeCell ref="M412:AJ412"/>
    <mergeCell ref="AK412:AP412"/>
    <mergeCell ref="C416:L416"/>
    <mergeCell ref="M416:AJ416"/>
    <mergeCell ref="AK416:AP416"/>
    <mergeCell ref="C420:L420"/>
    <mergeCell ref="M420:AJ420"/>
    <mergeCell ref="AK420:AP420"/>
    <mergeCell ref="C424:L424"/>
    <mergeCell ref="M424:AJ424"/>
    <mergeCell ref="AK424:AP424"/>
    <mergeCell ref="A404:B404"/>
    <mergeCell ref="A405:B405"/>
    <mergeCell ref="AQ404:AT404"/>
    <mergeCell ref="AU404:AX404"/>
    <mergeCell ref="C405:L405"/>
    <mergeCell ref="M405:AJ405"/>
    <mergeCell ref="AK405:AP405"/>
    <mergeCell ref="AQ405:AT405"/>
    <mergeCell ref="AU405:AX405"/>
    <mergeCell ref="C406:L406"/>
    <mergeCell ref="M406:AJ406"/>
    <mergeCell ref="AK406:AP406"/>
    <mergeCell ref="AQ406:AT406"/>
    <mergeCell ref="AU406:AX406"/>
    <mergeCell ref="C407:L407"/>
    <mergeCell ref="M407:AJ407"/>
    <mergeCell ref="AK407:AP407"/>
    <mergeCell ref="AQ407:AT407"/>
    <mergeCell ref="AU407:AX407"/>
    <mergeCell ref="AQ408:AT408"/>
    <mergeCell ref="AU408:AX408"/>
    <mergeCell ref="C409:L409"/>
    <mergeCell ref="M409:AJ409"/>
    <mergeCell ref="AK409:AP409"/>
    <mergeCell ref="AQ409:AT409"/>
    <mergeCell ref="AU409:AX409"/>
    <mergeCell ref="C410:L410"/>
    <mergeCell ref="M410:AJ410"/>
    <mergeCell ref="AK410:AP410"/>
    <mergeCell ref="AQ410:AT410"/>
    <mergeCell ref="AU410:AX410"/>
    <mergeCell ref="C411:L411"/>
    <mergeCell ref="M411:AJ411"/>
    <mergeCell ref="AK411:AP411"/>
    <mergeCell ref="AQ411:AT411"/>
    <mergeCell ref="AU411:AX411"/>
    <mergeCell ref="AQ412:AT412"/>
    <mergeCell ref="AU412:AX412"/>
    <mergeCell ref="C413:L413"/>
    <mergeCell ref="M413:AJ413"/>
    <mergeCell ref="AK413:AP413"/>
    <mergeCell ref="AQ413:AT413"/>
    <mergeCell ref="AU413:AX413"/>
    <mergeCell ref="C414:L414"/>
    <mergeCell ref="M414:AJ414"/>
    <mergeCell ref="AK414:AP414"/>
    <mergeCell ref="AQ414:AT414"/>
    <mergeCell ref="AU414:AX414"/>
    <mergeCell ref="C415:L415"/>
    <mergeCell ref="M415:AJ415"/>
    <mergeCell ref="AK415:AP415"/>
    <mergeCell ref="AQ415:AT415"/>
    <mergeCell ref="AU415:AX415"/>
    <mergeCell ref="AQ416:AT416"/>
    <mergeCell ref="AU416:AX416"/>
    <mergeCell ref="C417:L417"/>
    <mergeCell ref="M417:AJ417"/>
    <mergeCell ref="AK417:AP417"/>
    <mergeCell ref="AQ417:AT417"/>
    <mergeCell ref="AU417:AX417"/>
    <mergeCell ref="C418:L418"/>
    <mergeCell ref="M418:AJ418"/>
    <mergeCell ref="AK418:AP418"/>
    <mergeCell ref="AQ418:AT418"/>
    <mergeCell ref="AU418:AX418"/>
    <mergeCell ref="C419:L419"/>
    <mergeCell ref="M419:AJ419"/>
    <mergeCell ref="AK419:AP419"/>
    <mergeCell ref="AQ419:AT419"/>
    <mergeCell ref="AU419:AX419"/>
    <mergeCell ref="AQ420:AT420"/>
    <mergeCell ref="AU420:AX420"/>
    <mergeCell ref="C421:L421"/>
    <mergeCell ref="M421:AJ421"/>
    <mergeCell ref="AK421:AP421"/>
    <mergeCell ref="AQ421:AT421"/>
    <mergeCell ref="AU421:AX421"/>
    <mergeCell ref="C422:L422"/>
    <mergeCell ref="M422:AJ422"/>
    <mergeCell ref="AK422:AP422"/>
    <mergeCell ref="AQ422:AT422"/>
    <mergeCell ref="AU422:AX422"/>
    <mergeCell ref="C423:L423"/>
    <mergeCell ref="M423:AJ423"/>
    <mergeCell ref="AK423:AP423"/>
    <mergeCell ref="AQ423:AT423"/>
    <mergeCell ref="AU423:AX423"/>
    <mergeCell ref="AQ424:AT424"/>
    <mergeCell ref="AU424:AX424"/>
    <mergeCell ref="C425:L425"/>
    <mergeCell ref="M425:AJ425"/>
    <mergeCell ref="AK425:AP425"/>
    <mergeCell ref="AQ425:AT425"/>
    <mergeCell ref="AU425:AX425"/>
    <mergeCell ref="C426:L426"/>
    <mergeCell ref="M426:AJ426"/>
    <mergeCell ref="AK426:AP426"/>
    <mergeCell ref="AQ426:AT426"/>
    <mergeCell ref="AU426:AX426"/>
    <mergeCell ref="C427:L427"/>
    <mergeCell ref="M427:AJ427"/>
    <mergeCell ref="AK427:AP427"/>
    <mergeCell ref="AQ427:AT427"/>
    <mergeCell ref="AU427:AX427"/>
    <mergeCell ref="C428:L428"/>
    <mergeCell ref="M428:AJ428"/>
    <mergeCell ref="AK428:AP428"/>
    <mergeCell ref="AQ428:AT428"/>
    <mergeCell ref="AU428:AX428"/>
    <mergeCell ref="C429:L429"/>
    <mergeCell ref="M429:AJ429"/>
    <mergeCell ref="AK429:AP429"/>
    <mergeCell ref="AQ429:AT429"/>
    <mergeCell ref="AU429:AX429"/>
    <mergeCell ref="C430:L430"/>
    <mergeCell ref="M430:AJ430"/>
    <mergeCell ref="AK430:AP430"/>
    <mergeCell ref="AQ430:AT430"/>
    <mergeCell ref="AU430:AX430"/>
    <mergeCell ref="C431:L431"/>
    <mergeCell ref="M431:AJ431"/>
    <mergeCell ref="AK431:AP431"/>
    <mergeCell ref="AQ431:AT431"/>
    <mergeCell ref="AU431:AX431"/>
    <mergeCell ref="C432:L432"/>
    <mergeCell ref="M432:AJ432"/>
    <mergeCell ref="AK432:AP432"/>
    <mergeCell ref="AQ432:AT432"/>
    <mergeCell ref="AU432:AX432"/>
    <mergeCell ref="A437:B437"/>
    <mergeCell ref="A438:B438"/>
    <mergeCell ref="A439:B439"/>
    <mergeCell ref="A440:B440"/>
    <mergeCell ref="A441:B441"/>
    <mergeCell ref="A442:B442"/>
    <mergeCell ref="A443:B443"/>
    <mergeCell ref="A444:B444"/>
    <mergeCell ref="A445:B445"/>
    <mergeCell ref="A446:B446"/>
    <mergeCell ref="A447:B447"/>
    <mergeCell ref="A448:B448"/>
    <mergeCell ref="AQ442:AT442"/>
    <mergeCell ref="AU442:AX442"/>
    <mergeCell ref="C443:L443"/>
    <mergeCell ref="M443:AJ443"/>
    <mergeCell ref="AK443:AP443"/>
    <mergeCell ref="AQ443:AT443"/>
    <mergeCell ref="AU443:AX443"/>
    <mergeCell ref="C444:L444"/>
    <mergeCell ref="M444:AJ444"/>
    <mergeCell ref="AK444:AP444"/>
    <mergeCell ref="AQ444:AT444"/>
    <mergeCell ref="AU444:AX444"/>
    <mergeCell ref="C445:L445"/>
    <mergeCell ref="M445:AJ445"/>
    <mergeCell ref="AK445:AP445"/>
    <mergeCell ref="A463:B463"/>
    <mergeCell ref="A464:B464"/>
    <mergeCell ref="A465:B465"/>
    <mergeCell ref="C437:L437"/>
    <mergeCell ref="M437:AJ437"/>
    <mergeCell ref="AK437:AP437"/>
    <mergeCell ref="AQ437:AT437"/>
    <mergeCell ref="AU437:AX437"/>
    <mergeCell ref="C438:L438"/>
    <mergeCell ref="M438:AJ438"/>
    <mergeCell ref="AK438:AP438"/>
    <mergeCell ref="AQ438:AT438"/>
    <mergeCell ref="AU438:AX438"/>
    <mergeCell ref="C439:L439"/>
    <mergeCell ref="M439:AJ439"/>
    <mergeCell ref="AK439:AP439"/>
    <mergeCell ref="AQ439:AT439"/>
    <mergeCell ref="AU439:AX439"/>
    <mergeCell ref="C440:L440"/>
    <mergeCell ref="M440:AJ440"/>
    <mergeCell ref="AK440:AP440"/>
    <mergeCell ref="AQ440:AT440"/>
    <mergeCell ref="AU440:AX440"/>
    <mergeCell ref="C441:L441"/>
    <mergeCell ref="M441:AJ441"/>
    <mergeCell ref="AK441:AP441"/>
    <mergeCell ref="AQ441:AT441"/>
    <mergeCell ref="AU441:AX441"/>
    <mergeCell ref="C442:L442"/>
    <mergeCell ref="M442:AJ442"/>
    <mergeCell ref="AK442:AP442"/>
    <mergeCell ref="A454:B454"/>
    <mergeCell ref="AQ445:AT445"/>
    <mergeCell ref="AU445:AX445"/>
    <mergeCell ref="C446:L446"/>
    <mergeCell ref="M446:AJ446"/>
    <mergeCell ref="AK446:AP446"/>
    <mergeCell ref="AQ446:AT446"/>
    <mergeCell ref="AU446:AX446"/>
    <mergeCell ref="C447:L447"/>
    <mergeCell ref="M447:AJ447"/>
    <mergeCell ref="AK447:AP447"/>
    <mergeCell ref="AQ447:AT447"/>
    <mergeCell ref="AU447:AX447"/>
    <mergeCell ref="C448:L448"/>
    <mergeCell ref="M448:AJ448"/>
    <mergeCell ref="AK448:AP448"/>
    <mergeCell ref="AQ448:AT448"/>
    <mergeCell ref="AU448:AX448"/>
    <mergeCell ref="C449:L449"/>
    <mergeCell ref="M449:AJ449"/>
    <mergeCell ref="AK449:AP449"/>
    <mergeCell ref="AQ449:AT449"/>
    <mergeCell ref="AU449:AX449"/>
    <mergeCell ref="C450:L450"/>
    <mergeCell ref="M450:AJ450"/>
    <mergeCell ref="AK450:AP450"/>
    <mergeCell ref="AQ450:AT450"/>
    <mergeCell ref="AU450:AX450"/>
    <mergeCell ref="C451:L451"/>
    <mergeCell ref="M451:AJ451"/>
    <mergeCell ref="AK451:AP451"/>
    <mergeCell ref="AQ451:AT451"/>
    <mergeCell ref="AU451:AX451"/>
    <mergeCell ref="C452:L452"/>
    <mergeCell ref="M452:AJ452"/>
    <mergeCell ref="AK452:AP452"/>
    <mergeCell ref="AQ452:AT452"/>
    <mergeCell ref="AU452:AX452"/>
    <mergeCell ref="C453:L453"/>
    <mergeCell ref="M453:AJ453"/>
    <mergeCell ref="AK453:AP453"/>
    <mergeCell ref="AQ453:AT453"/>
    <mergeCell ref="AU453:AX453"/>
    <mergeCell ref="C454:L454"/>
    <mergeCell ref="M454:AJ454"/>
    <mergeCell ref="AK454:AP454"/>
    <mergeCell ref="AQ454:AT454"/>
    <mergeCell ref="AU454:AX454"/>
    <mergeCell ref="C455:L455"/>
    <mergeCell ref="M455:AJ455"/>
    <mergeCell ref="AK455:AP455"/>
    <mergeCell ref="AQ455:AT455"/>
    <mergeCell ref="AU455:AX455"/>
    <mergeCell ref="C456:L456"/>
    <mergeCell ref="M456:AJ456"/>
    <mergeCell ref="AK456:AP456"/>
    <mergeCell ref="AQ456:AT456"/>
    <mergeCell ref="AU456:AX456"/>
    <mergeCell ref="C457:L457"/>
    <mergeCell ref="M457:AJ457"/>
    <mergeCell ref="AK457:AP457"/>
    <mergeCell ref="AQ457:AT457"/>
    <mergeCell ref="AU457:AX457"/>
    <mergeCell ref="C458:L458"/>
    <mergeCell ref="M458:AJ458"/>
    <mergeCell ref="AK458:AP458"/>
    <mergeCell ref="AQ458:AT458"/>
    <mergeCell ref="AU458:AX458"/>
    <mergeCell ref="C459:L459"/>
    <mergeCell ref="M459:AJ459"/>
    <mergeCell ref="AK459:AP459"/>
    <mergeCell ref="AQ459:AT459"/>
    <mergeCell ref="AU459:AX459"/>
    <mergeCell ref="C460:L460"/>
    <mergeCell ref="M460:AJ460"/>
    <mergeCell ref="AK460:AP460"/>
    <mergeCell ref="AQ460:AT460"/>
    <mergeCell ref="AU460:AX460"/>
    <mergeCell ref="C461:L461"/>
    <mergeCell ref="M461:AJ461"/>
    <mergeCell ref="AK461:AP461"/>
    <mergeCell ref="AQ461:AT461"/>
    <mergeCell ref="AU461:AX461"/>
    <mergeCell ref="C462:L462"/>
    <mergeCell ref="M462:AJ462"/>
    <mergeCell ref="AK462:AP462"/>
    <mergeCell ref="AQ462:AT462"/>
    <mergeCell ref="AU462:AX462"/>
    <mergeCell ref="C463:L463"/>
    <mergeCell ref="M463:AJ463"/>
    <mergeCell ref="AK463:AP463"/>
    <mergeCell ref="AQ463:AT463"/>
    <mergeCell ref="AU463:AX463"/>
    <mergeCell ref="C464:L464"/>
    <mergeCell ref="M464:AJ464"/>
    <mergeCell ref="AK464:AP464"/>
    <mergeCell ref="AQ464:AT464"/>
    <mergeCell ref="AU464:AX464"/>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C475:L475"/>
    <mergeCell ref="M475:AJ475"/>
    <mergeCell ref="AK475:AP475"/>
    <mergeCell ref="AQ475:AT47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6:B826"/>
    <mergeCell ref="C826:L826"/>
    <mergeCell ref="M826:AJ826"/>
    <mergeCell ref="AK826:AP826"/>
    <mergeCell ref="AQ826:AT826"/>
    <mergeCell ref="AU826:AX826"/>
    <mergeCell ref="A827:B827"/>
    <mergeCell ref="C827:L827"/>
    <mergeCell ref="M827:AJ827"/>
    <mergeCell ref="AK827:AP827"/>
    <mergeCell ref="AQ827:AT827"/>
    <mergeCell ref="AU827:AX827"/>
    <mergeCell ref="A828:B828"/>
    <mergeCell ref="C828:L828"/>
    <mergeCell ref="M828:AJ828"/>
    <mergeCell ref="AK828:AP828"/>
    <mergeCell ref="AQ828:AT828"/>
    <mergeCell ref="AU828:AX828"/>
    <mergeCell ref="A842:B842"/>
    <mergeCell ref="C842:L842"/>
    <mergeCell ref="M842:AJ842"/>
    <mergeCell ref="AK842:AP842"/>
    <mergeCell ref="AQ842:AT842"/>
    <mergeCell ref="AU842:AX842"/>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59:B859"/>
    <mergeCell ref="C859:L859"/>
    <mergeCell ref="M859:AJ859"/>
    <mergeCell ref="AK859:AP859"/>
    <mergeCell ref="AQ859:AT859"/>
    <mergeCell ref="AU859:AX859"/>
    <mergeCell ref="A860:B860"/>
    <mergeCell ref="C860:L860"/>
    <mergeCell ref="M860:AJ860"/>
    <mergeCell ref="AK860:AP860"/>
    <mergeCell ref="AQ860:AT860"/>
    <mergeCell ref="AU860:AX860"/>
    <mergeCell ref="A861:B861"/>
    <mergeCell ref="C861:L861"/>
    <mergeCell ref="M861:AJ861"/>
    <mergeCell ref="AK861:AP861"/>
    <mergeCell ref="AQ861:AT861"/>
    <mergeCell ref="AU861:AX861"/>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Q870:AT870"/>
    <mergeCell ref="AU870:AX870"/>
    <mergeCell ref="A871:B871"/>
    <mergeCell ref="C871:L871"/>
    <mergeCell ref="M871:AJ871"/>
    <mergeCell ref="AK871:AP871"/>
    <mergeCell ref="AQ871:AT871"/>
    <mergeCell ref="AU871:AX871"/>
    <mergeCell ref="A865:B865"/>
    <mergeCell ref="C865:L865"/>
    <mergeCell ref="M865:AJ865"/>
    <mergeCell ref="AK865:AP865"/>
    <mergeCell ref="AQ865:AT865"/>
    <mergeCell ref="AU865:AX865"/>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2:B892"/>
    <mergeCell ref="C892:L892"/>
    <mergeCell ref="M892:AJ892"/>
    <mergeCell ref="AK892:AP892"/>
    <mergeCell ref="AQ892:AT892"/>
    <mergeCell ref="AU892:AX892"/>
    <mergeCell ref="A893:B893"/>
    <mergeCell ref="C893:L893"/>
    <mergeCell ref="M893:AJ893"/>
    <mergeCell ref="AK893:AP893"/>
    <mergeCell ref="AQ893:AT893"/>
    <mergeCell ref="AU893:AX893"/>
    <mergeCell ref="A894:B894"/>
    <mergeCell ref="C894:L894"/>
    <mergeCell ref="M894:AJ894"/>
    <mergeCell ref="AK894:AP894"/>
    <mergeCell ref="AQ894:AT894"/>
    <mergeCell ref="AU894:AX894"/>
  </mergeCells>
  <phoneticPr fontId="2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&amp;R事業番号２５４（空港周辺環境対策事業）</oddHeader>
  </headerFooter>
  <rowBreaks count="6" manualBreakCount="6">
    <brk id="38" max="49" man="1"/>
    <brk id="71" max="49" man="1"/>
    <brk id="104" max="49" man="1"/>
    <brk id="150" max="49" man="1"/>
    <brk id="196" max="16383" man="1"/>
    <brk id="853"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254</vt:lpstr>
      <vt:lpstr>'254'!Print_Area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2014-08-11T08:24:03Z</cp:lastPrinted>
  <dcterms:created xsi:type="dcterms:W3CDTF">2014-06-25T07:18:15Z</dcterms:created>
  <dcterms:modified xsi:type="dcterms:W3CDTF">2014-08-19T09:35:42Z</dcterms:modified>
</cp:coreProperties>
</file>