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<sst xmlns="http://schemas.openxmlformats.org/spreadsheetml/2006/main" count="302" uniqueCount="129">
  <si>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</si>
  <si>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</si>
  <si>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</si>
  <si>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</si>
  <si>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</si>
  <si>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＜平成２５年３月分＞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</si>
  <si>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</si>
  <si>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</si>
  <si>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</si>
  <si>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</si>
  <si>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</si>
  <si>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</si>
  <si>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</si>
  <si>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</si>
  <si>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</si>
  <si>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</si>
  <si>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</si>
  <si>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</si>
  <si>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</si>
  <si>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</si>
  <si>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</si>
  <si>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</si>
  <si>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</si>
  <si>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</si>
  <si>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</si>
  <si>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</si>
  <si>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</si>
  <si>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</si>
  <si>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</si>
  <si>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</si>
  <si>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</si>
  <si>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</si>
  <si>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</si>
  <si>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</si>
  <si>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</si>
  <si>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</si>
  <si>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</si>
  <si>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</si>
  <si>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</si>
  <si>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</si>
  <si>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</si>
  <si>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</si>
  <si>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</si>
  <si>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</si>
  <si>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</si>
  <si>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</si>
  <si>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</si>
  <si>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</si>
  <si>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平成２５年１月３１日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</si>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</sst>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91" fontId="35" fillId="0" borderId="0" xfId="65" applyNumberFormat="1" applyFont="1" applyFill="1" applyBorder="1" applyAlignment="1" applyProtection="1">
      <alignment vertical="center"/>
      <protection/>
    </xf>
    <xf numFmtId="178" fontId="35" fillId="0" borderId="0" xfId="65" applyNumberFormat="1" applyFont="1" applyFill="1" applyBorder="1" applyAlignment="1" applyProtection="1">
      <alignment vertical="center"/>
      <protection/>
    </xf>
    <xf numFmtId="178" fontId="35" fillId="0" borderId="92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30" fillId="0" borderId="18" xfId="68" applyFont="1" applyBorder="1" applyAlignment="1">
      <alignment vertical="center" textRotation="180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7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7" fillId="0" borderId="34" xfId="68" applyNumberFormat="1" applyFont="1" applyFill="1" applyBorder="1" applyAlignment="1">
      <alignment horizontal="right" vertical="center"/>
      <protection/>
    </xf>
    <xf numFmtId="180" fontId="38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206958"/>
        <c:axId val="64862623"/>
      </c:lineChart>
      <c:catAx>
        <c:axId val="720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 val="autoZero"/>
        <c:auto val="0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3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3246.128</v>
          </cell>
          <cell r="Q27">
            <v>2911.539</v>
          </cell>
          <cell r="R27">
            <v>3513.493</v>
          </cell>
          <cell r="S27">
            <v>3514.301</v>
          </cell>
          <cell r="T27">
            <v>3389.477</v>
          </cell>
          <cell r="U27">
            <v>3581.963</v>
          </cell>
          <cell r="V27">
            <v>3886.261</v>
          </cell>
          <cell r="W27">
            <v>4018.991</v>
          </cell>
          <cell r="X27">
            <v>4084.222</v>
          </cell>
          <cell r="Y27">
            <v>3179.57</v>
          </cell>
          <cell r="Z27">
            <v>3607.611</v>
          </cell>
          <cell r="AA27">
            <v>3716.549</v>
          </cell>
        </row>
        <row r="28">
          <cell r="O28" t="str">
            <v>予測値</v>
          </cell>
          <cell r="W28">
            <v>4178.488</v>
          </cell>
          <cell r="X28">
            <v>4500</v>
          </cell>
          <cell r="Y28">
            <v>3600</v>
          </cell>
          <cell r="Z28">
            <v>4100</v>
          </cell>
          <cell r="AA28">
            <v>4200</v>
          </cell>
        </row>
        <row r="29">
          <cell r="O29" t="str">
            <v>今年度</v>
          </cell>
          <cell r="P29">
            <v>3298.476</v>
          </cell>
          <cell r="Q29">
            <v>3470.406</v>
          </cell>
          <cell r="R29">
            <v>3645.109</v>
          </cell>
          <cell r="S29">
            <v>3768.514</v>
          </cell>
          <cell r="T29">
            <v>3452.347</v>
          </cell>
          <cell r="U29">
            <v>3707.317</v>
          </cell>
          <cell r="V29">
            <v>4210.815</v>
          </cell>
          <cell r="W29">
            <v>4178.488</v>
          </cell>
        </row>
      </sheetData>
      <sheetData sheetId="3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6728.901</v>
          </cell>
          <cell r="Q27">
            <v>5920.618</v>
          </cell>
          <cell r="R27">
            <v>7194.844</v>
          </cell>
          <cell r="S27">
            <v>7312.014</v>
          </cell>
          <cell r="T27">
            <v>7158.613</v>
          </cell>
          <cell r="U27">
            <v>7409.813</v>
          </cell>
          <cell r="V27">
            <v>8068.553</v>
          </cell>
          <cell r="W27">
            <v>8309.87</v>
          </cell>
          <cell r="X27">
            <v>8462.686</v>
          </cell>
          <cell r="Y27">
            <v>6389.911</v>
          </cell>
          <cell r="Z27">
            <v>7394.388</v>
          </cell>
          <cell r="AA27">
            <v>7613.47</v>
          </cell>
        </row>
        <row r="28">
          <cell r="O28" t="str">
            <v>予測値</v>
          </cell>
          <cell r="W28">
            <v>8605.323</v>
          </cell>
          <cell r="X28">
            <v>9250</v>
          </cell>
          <cell r="Y28">
            <v>7000</v>
          </cell>
          <cell r="Z28">
            <v>8250</v>
          </cell>
          <cell r="AA28">
            <v>8500</v>
          </cell>
        </row>
        <row r="29">
          <cell r="O29" t="str">
            <v>今年度</v>
          </cell>
          <cell r="P29">
            <v>6857.92</v>
          </cell>
          <cell r="Q29">
            <v>7150.464</v>
          </cell>
          <cell r="R29">
            <v>7417.327</v>
          </cell>
          <cell r="S29">
            <v>7697.925</v>
          </cell>
          <cell r="T29">
            <v>7200.351</v>
          </cell>
          <cell r="U29">
            <v>7758.421</v>
          </cell>
          <cell r="V29">
            <v>8778.363</v>
          </cell>
          <cell r="W29">
            <v>8605.323</v>
          </cell>
        </row>
      </sheetData>
      <sheetData sheetId="4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756</v>
          </cell>
          <cell r="Q27">
            <v>717</v>
          </cell>
          <cell r="R27">
            <v>747</v>
          </cell>
          <cell r="S27">
            <v>795</v>
          </cell>
          <cell r="T27">
            <v>760</v>
          </cell>
          <cell r="U27">
            <v>821</v>
          </cell>
          <cell r="V27">
            <v>830</v>
          </cell>
          <cell r="W27">
            <v>839</v>
          </cell>
          <cell r="X27">
            <v>785</v>
          </cell>
          <cell r="Y27">
            <v>711</v>
          </cell>
          <cell r="Z27">
            <v>711</v>
          </cell>
          <cell r="AA27">
            <v>745</v>
          </cell>
        </row>
        <row r="28">
          <cell r="O28" t="str">
            <v>予測値</v>
          </cell>
          <cell r="W28">
            <v>850</v>
          </cell>
          <cell r="X28">
            <v>825</v>
          </cell>
          <cell r="Y28">
            <v>750</v>
          </cell>
          <cell r="Z28">
            <v>775</v>
          </cell>
          <cell r="AA28">
            <v>825</v>
          </cell>
        </row>
        <row r="29">
          <cell r="O29" t="str">
            <v>今年度</v>
          </cell>
          <cell r="P29">
            <v>762</v>
          </cell>
          <cell r="Q29">
            <v>761</v>
          </cell>
          <cell r="R29">
            <v>787</v>
          </cell>
          <cell r="S29">
            <v>793</v>
          </cell>
          <cell r="T29">
            <v>739</v>
          </cell>
          <cell r="U29">
            <v>781</v>
          </cell>
          <cell r="V29">
            <v>843</v>
          </cell>
          <cell r="W29">
            <v>850</v>
          </cell>
        </row>
      </sheetData>
      <sheetData sheetId="5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1681</v>
          </cell>
          <cell r="Q27">
            <v>1540</v>
          </cell>
          <cell r="R27">
            <v>1464</v>
          </cell>
          <cell r="S27">
            <v>1432</v>
          </cell>
          <cell r="T27">
            <v>1469</v>
          </cell>
          <cell r="U27">
            <v>1609</v>
          </cell>
          <cell r="V27">
            <v>1604</v>
          </cell>
          <cell r="W27">
            <v>1606</v>
          </cell>
          <cell r="X27">
            <v>1680</v>
          </cell>
          <cell r="Y27">
            <v>1590</v>
          </cell>
          <cell r="Z27">
            <v>1692</v>
          </cell>
          <cell r="AA27">
            <v>1876</v>
          </cell>
        </row>
        <row r="28">
          <cell r="O28" t="str">
            <v>予測値</v>
          </cell>
          <cell r="W28">
            <v>1777</v>
          </cell>
          <cell r="X28">
            <v>1650</v>
          </cell>
          <cell r="Y28">
            <v>1650</v>
          </cell>
          <cell r="Z28">
            <v>1750</v>
          </cell>
          <cell r="AA28">
            <v>1950</v>
          </cell>
        </row>
        <row r="29">
          <cell r="O29" t="str">
            <v>今年度</v>
          </cell>
          <cell r="P29">
            <v>1716</v>
          </cell>
          <cell r="Q29">
            <v>1620</v>
          </cell>
          <cell r="R29">
            <v>1531</v>
          </cell>
          <cell r="S29">
            <v>1635</v>
          </cell>
          <cell r="T29">
            <v>1664</v>
          </cell>
          <cell r="U29">
            <v>1690</v>
          </cell>
          <cell r="V29">
            <v>1748</v>
          </cell>
          <cell r="W29">
            <v>1777</v>
          </cell>
        </row>
      </sheetData>
      <sheetData sheetId="6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372</v>
          </cell>
          <cell r="Q27">
            <v>355</v>
          </cell>
          <cell r="R27">
            <v>304</v>
          </cell>
          <cell r="S27">
            <v>267</v>
          </cell>
          <cell r="T27">
            <v>283</v>
          </cell>
          <cell r="U27">
            <v>328</v>
          </cell>
          <cell r="V27">
            <v>316</v>
          </cell>
          <cell r="W27">
            <v>311</v>
          </cell>
          <cell r="X27">
            <v>342</v>
          </cell>
          <cell r="Y27">
            <v>329</v>
          </cell>
          <cell r="Z27">
            <v>353</v>
          </cell>
          <cell r="AA27">
            <v>413</v>
          </cell>
        </row>
        <row r="28">
          <cell r="O28" t="str">
            <v>予測値</v>
          </cell>
          <cell r="W28">
            <v>350</v>
          </cell>
          <cell r="X28">
            <v>340</v>
          </cell>
          <cell r="Y28">
            <v>330</v>
          </cell>
          <cell r="Z28">
            <v>370</v>
          </cell>
          <cell r="AA28">
            <v>450</v>
          </cell>
        </row>
        <row r="29">
          <cell r="O29" t="str">
            <v>今年度</v>
          </cell>
          <cell r="P29">
            <v>396</v>
          </cell>
          <cell r="Q29">
            <v>362</v>
          </cell>
          <cell r="R29">
            <v>324</v>
          </cell>
          <cell r="S29">
            <v>331</v>
          </cell>
          <cell r="T29">
            <v>342</v>
          </cell>
          <cell r="U29">
            <v>346</v>
          </cell>
          <cell r="V29">
            <v>365</v>
          </cell>
          <cell r="W29">
            <v>350</v>
          </cell>
        </row>
      </sheetData>
      <sheetData sheetId="7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655.692</v>
          </cell>
          <cell r="Q27">
            <v>600.255</v>
          </cell>
          <cell r="R27">
            <v>632.107</v>
          </cell>
          <cell r="S27">
            <v>638.892</v>
          </cell>
          <cell r="T27">
            <v>627.985</v>
          </cell>
          <cell r="U27">
            <v>656.875</v>
          </cell>
          <cell r="V27">
            <v>698.749</v>
          </cell>
          <cell r="W27">
            <v>671.504</v>
          </cell>
          <cell r="X27">
            <v>629.953</v>
          </cell>
          <cell r="Y27">
            <v>614.595</v>
          </cell>
          <cell r="Z27">
            <v>637.574</v>
          </cell>
          <cell r="AA27">
            <v>694.808</v>
          </cell>
        </row>
        <row r="28">
          <cell r="O28" t="str">
            <v>予測値</v>
          </cell>
          <cell r="W28">
            <v>740.413</v>
          </cell>
          <cell r="X28">
            <v>630</v>
          </cell>
          <cell r="Y28">
            <v>640</v>
          </cell>
          <cell r="Z28">
            <v>670</v>
          </cell>
          <cell r="AA28">
            <v>750</v>
          </cell>
        </row>
        <row r="29">
          <cell r="O29" t="str">
            <v>今年度</v>
          </cell>
          <cell r="P29">
            <v>661.144</v>
          </cell>
          <cell r="Q29">
            <v>668.062</v>
          </cell>
          <cell r="R29">
            <v>672.128</v>
          </cell>
          <cell r="S29">
            <v>674.108</v>
          </cell>
          <cell r="T29">
            <v>639.683</v>
          </cell>
          <cell r="U29">
            <v>658.085</v>
          </cell>
          <cell r="V29">
            <v>758.504</v>
          </cell>
          <cell r="W29">
            <v>740.413</v>
          </cell>
        </row>
      </sheetData>
      <sheetData sheetId="8">
        <row r="26">
          <cell r="P26" t="str">
            <v>４月</v>
          </cell>
          <cell r="Q26" t="str">
            <v>５月</v>
          </cell>
          <cell r="R26" t="str">
            <v>６月</v>
          </cell>
          <cell r="S26" t="str">
            <v>７月</v>
          </cell>
          <cell r="T26" t="str">
            <v>８月</v>
          </cell>
          <cell r="U26" t="str">
            <v>９月</v>
          </cell>
          <cell r="V26" t="str">
            <v>１０月</v>
          </cell>
          <cell r="W26" t="str">
            <v>１１月</v>
          </cell>
          <cell r="X26" t="str">
            <v>１２月</v>
          </cell>
          <cell r="Y26" t="str">
            <v>１月</v>
          </cell>
          <cell r="Z26" t="str">
            <v>２月</v>
          </cell>
          <cell r="AA26" t="str">
            <v>３月</v>
          </cell>
        </row>
        <row r="27">
          <cell r="O27" t="str">
            <v>前年度</v>
          </cell>
          <cell r="P27">
            <v>90.46</v>
          </cell>
          <cell r="Q27">
            <v>100.289</v>
          </cell>
          <cell r="R27">
            <v>121.278</v>
          </cell>
          <cell r="S27">
            <v>121.289</v>
          </cell>
          <cell r="T27">
            <v>116.311</v>
          </cell>
          <cell r="U27">
            <v>131.26</v>
          </cell>
          <cell r="V27">
            <v>179.071</v>
          </cell>
          <cell r="W27">
            <v>190.803</v>
          </cell>
          <cell r="X27">
            <v>167.199</v>
          </cell>
          <cell r="Y27">
            <v>115.562</v>
          </cell>
          <cell r="Z27">
            <v>154.844</v>
          </cell>
          <cell r="AA27">
            <v>240.276</v>
          </cell>
        </row>
        <row r="28">
          <cell r="O28" t="str">
            <v>予測値</v>
          </cell>
          <cell r="W28">
            <v>154.548</v>
          </cell>
          <cell r="X28">
            <v>200</v>
          </cell>
          <cell r="Y28">
            <v>135</v>
          </cell>
          <cell r="Z28">
            <v>180</v>
          </cell>
          <cell r="AA28">
            <v>260</v>
          </cell>
        </row>
        <row r="29">
          <cell r="O29" t="str">
            <v>今年度</v>
          </cell>
          <cell r="P29">
            <v>90.419</v>
          </cell>
          <cell r="Q29">
            <v>103.696</v>
          </cell>
          <cell r="R29">
            <v>109.252</v>
          </cell>
          <cell r="S29">
            <v>128.344</v>
          </cell>
          <cell r="T29">
            <v>121.425</v>
          </cell>
          <cell r="U29">
            <v>135.636</v>
          </cell>
          <cell r="V29">
            <v>149.179</v>
          </cell>
          <cell r="W29">
            <v>154.548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zoomScale="75" zoomScaleNormal="75" zoomScaleSheetLayoutView="75" zoomScalePageLayoutView="0" workbookViewId="0" topLeftCell="A1">
      <selection activeCell="B7" sqref="B7:C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81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3"/>
      <c r="CP3" s="9" t="s">
        <v>11</v>
      </c>
      <c r="CQ3" s="12"/>
      <c r="CR3" s="12"/>
      <c r="CS3" s="12"/>
      <c r="CT3" s="12"/>
      <c r="CU3" s="12"/>
      <c r="CV3" s="12"/>
      <c r="CW3" s="1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3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93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94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95</v>
      </c>
      <c r="I5" s="25"/>
      <c r="J5" s="26" t="s">
        <v>96</v>
      </c>
      <c r="K5" s="25"/>
      <c r="L5" s="26" t="s">
        <v>19</v>
      </c>
      <c r="M5" s="27"/>
      <c r="N5" s="24" t="s">
        <v>20</v>
      </c>
      <c r="O5" s="25"/>
      <c r="P5" s="26" t="s">
        <v>97</v>
      </c>
      <c r="Q5" s="25"/>
      <c r="R5" s="26" t="s">
        <v>98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97</v>
      </c>
      <c r="AW5" s="25"/>
      <c r="AX5" s="26" t="s">
        <v>98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4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99</v>
      </c>
      <c r="C7" s="44"/>
      <c r="D7" s="45" t="s">
        <v>33</v>
      </c>
      <c r="E7" s="46" t="s">
        <v>100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5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61">
        <v>3707.317</v>
      </c>
      <c r="IB7" s="53"/>
      <c r="IC7" s="54">
        <f>(HW7+HY7+IA7)</f>
        <v>10928.178</v>
      </c>
      <c r="ID7" s="47"/>
      <c r="IE7" s="61">
        <v>4210.815</v>
      </c>
      <c r="IF7" s="49"/>
      <c r="IG7" s="286">
        <v>4178.488</v>
      </c>
      <c r="IH7" s="51"/>
      <c r="II7" s="287">
        <v>4500</v>
      </c>
      <c r="IJ7" s="53"/>
      <c r="IK7" s="54">
        <f>(IE7+IG7+II7)</f>
        <v>12889.303</v>
      </c>
      <c r="IL7" s="47"/>
      <c r="IM7" s="287">
        <v>3600</v>
      </c>
      <c r="IN7" s="49"/>
      <c r="IO7" s="287">
        <v>4100</v>
      </c>
      <c r="IP7" s="49"/>
      <c r="IQ7" s="287">
        <v>4200</v>
      </c>
      <c r="IR7" s="53"/>
      <c r="IS7" s="54">
        <f>(IM7+IO7+IQ7)</f>
        <v>11900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8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8"/>
      <c r="CC8" s="65">
        <v>5500.153</v>
      </c>
      <c r="CD8" s="288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8"/>
      <c r="CK8" s="65">
        <v>4844.498</v>
      </c>
      <c r="CL8" s="288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8"/>
      <c r="DA8" s="65">
        <v>4328.004</v>
      </c>
      <c r="DB8" s="288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8"/>
      <c r="DI8" s="65">
        <v>5069.246</v>
      </c>
      <c r="DJ8" s="288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8"/>
      <c r="DQ8" s="65">
        <v>4552.719</v>
      </c>
      <c r="DR8" s="288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8"/>
      <c r="EG8" s="64">
        <v>3684.819</v>
      </c>
      <c r="EH8" s="288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8"/>
      <c r="FM8" s="64">
        <v>3224.633</v>
      </c>
      <c r="FN8" s="288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8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8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8"/>
      <c r="GS8" s="64">
        <v>3174.041</v>
      </c>
      <c r="GT8" s="288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8"/>
      <c r="HA8" s="64">
        <v>4056.151</v>
      </c>
      <c r="HB8" s="288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9"/>
      <c r="HI8" s="64">
        <v>3455.543</v>
      </c>
      <c r="HJ8" s="289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9"/>
      <c r="IO8" s="64">
        <v>3607.611</v>
      </c>
      <c r="IP8" s="289"/>
      <c r="IQ8" s="64">
        <v>3716.549</v>
      </c>
      <c r="IR8" s="66"/>
      <c r="IS8" s="67">
        <f>(IM8+IO8+IQ8)</f>
        <v>10503.73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90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8.4</v>
      </c>
      <c r="IF9" s="79"/>
      <c r="IG9" s="74">
        <f>ROUND((IG7/IG8-1)*100,1)</f>
        <v>4</v>
      </c>
      <c r="IH9" s="76"/>
      <c r="II9" s="74">
        <f>ROUND((II7/II8-1)*100,1)</f>
        <v>10.2</v>
      </c>
      <c r="IJ9" s="76"/>
      <c r="IK9" s="77">
        <f>ROUND((IK7/IK8-1)*100,1)</f>
        <v>7.5</v>
      </c>
      <c r="IL9" s="73"/>
      <c r="IM9" s="74">
        <f>ROUND((IM7/IM8-1)*100,1)</f>
        <v>13.2</v>
      </c>
      <c r="IN9" s="79"/>
      <c r="IO9" s="74">
        <f>ROUND((IO7/IO8-1)*100,1)</f>
        <v>13.6</v>
      </c>
      <c r="IP9" s="79"/>
      <c r="IQ9" s="74">
        <f>ROUND((IQ7/IQ8-1)*100,1)</f>
        <v>13</v>
      </c>
      <c r="IR9" s="76"/>
      <c r="IS9" s="77">
        <f>ROUND((IS7/IS8-1)*100,1)</f>
        <v>13.3</v>
      </c>
    </row>
    <row r="10" spans="2:253" ht="30" customHeight="1">
      <c r="B10" s="80" t="s">
        <v>101</v>
      </c>
      <c r="C10" s="81"/>
      <c r="D10" s="82" t="s">
        <v>36</v>
      </c>
      <c r="E10" s="46" t="s">
        <v>100</v>
      </c>
      <c r="F10" s="291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5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92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3">
        <v>8792.117</v>
      </c>
      <c r="DD10" s="53"/>
      <c r="DE10" s="67">
        <f>(CY10+DA10+DC10)</f>
        <v>25303.949999999997</v>
      </c>
      <c r="DF10" s="86"/>
      <c r="DG10" s="293">
        <v>9695.506</v>
      </c>
      <c r="DH10" s="85"/>
      <c r="DI10" s="293">
        <v>9012.131</v>
      </c>
      <c r="DJ10" s="85"/>
      <c r="DK10" s="293">
        <v>9620.353</v>
      </c>
      <c r="DL10" s="53"/>
      <c r="DM10" s="67">
        <f>(DG10+DI10+DK10)</f>
        <v>28327.989999999998</v>
      </c>
      <c r="DN10" s="86"/>
      <c r="DO10" s="293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4"/>
      <c r="HG10" s="61">
        <v>6389.911</v>
      </c>
      <c r="HH10" s="295"/>
      <c r="HI10" s="61">
        <v>7394.388</v>
      </c>
      <c r="HJ10" s="295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61">
        <v>8778.363</v>
      </c>
      <c r="IF10" s="84"/>
      <c r="IG10" s="61">
        <v>8605.323</v>
      </c>
      <c r="IH10" s="83"/>
      <c r="II10" s="287">
        <v>9250</v>
      </c>
      <c r="IJ10" s="53"/>
      <c r="IK10" s="67">
        <f>(IE10+IG10+II10)</f>
        <v>26633.686</v>
      </c>
      <c r="IL10" s="294"/>
      <c r="IM10" s="287">
        <v>7000</v>
      </c>
      <c r="IN10" s="295"/>
      <c r="IO10" s="287">
        <v>8250</v>
      </c>
      <c r="IP10" s="295"/>
      <c r="IQ10" s="287">
        <v>8500</v>
      </c>
      <c r="IR10" s="83"/>
      <c r="IS10" s="67">
        <f>(IM10+IO10+IQ10)</f>
        <v>23750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>
        <v>7394.388</v>
      </c>
      <c r="IP11" s="92"/>
      <c r="IQ11" s="64">
        <v>7613.47</v>
      </c>
      <c r="IR11" s="66"/>
      <c r="IS11" s="67">
        <f>(IM11+IO11+IQ11)</f>
        <v>21397.769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6"/>
      <c r="HG12" s="74">
        <f>ROUND((HG10/HG11-1)*100,1)</f>
        <v>2.9</v>
      </c>
      <c r="HH12" s="297"/>
      <c r="HI12" s="74">
        <f>ROUND((HI10/HI11-1)*100,1)</f>
        <v>3.3</v>
      </c>
      <c r="HJ12" s="297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8.8</v>
      </c>
      <c r="IF12" s="78"/>
      <c r="IG12" s="74">
        <f>ROUND((IG10/IG11-1)*100,1)</f>
        <v>3.6</v>
      </c>
      <c r="IH12" s="76"/>
      <c r="II12" s="74">
        <f>ROUND((II10/II11-1)*100,1)</f>
        <v>9.3</v>
      </c>
      <c r="IJ12" s="94"/>
      <c r="IK12" s="77">
        <f>ROUND((IK10/IK11-1)*100,1)</f>
        <v>7.2</v>
      </c>
      <c r="IL12" s="296"/>
      <c r="IM12" s="74">
        <f>ROUND((IM10/IM11-1)*100,1)</f>
        <v>9.5</v>
      </c>
      <c r="IN12" s="297"/>
      <c r="IO12" s="74">
        <f>ROUND((IO10/IO11-1)*100,1)</f>
        <v>11.6</v>
      </c>
      <c r="IP12" s="297"/>
      <c r="IQ12" s="74">
        <f>ROUND((IQ10/IQ11-1)*100,1)</f>
        <v>11.6</v>
      </c>
      <c r="IR12" s="76"/>
      <c r="IS12" s="77">
        <f>ROUND((IS10/IS11-1)*100,1)</f>
        <v>11</v>
      </c>
    </row>
    <row r="13" spans="1:253" ht="30" customHeight="1">
      <c r="A13" s="96"/>
      <c r="B13" s="80" t="s">
        <v>102</v>
      </c>
      <c r="C13" s="81"/>
      <c r="D13" s="82" t="s">
        <v>37</v>
      </c>
      <c r="E13" s="46" t="s">
        <v>100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5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8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8"/>
      <c r="CC13" s="292">
        <v>1031</v>
      </c>
      <c r="CD13" s="298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8"/>
      <c r="CK13" s="58">
        <v>880</v>
      </c>
      <c r="CL13" s="298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8"/>
      <c r="DA13" s="88">
        <v>907</v>
      </c>
      <c r="DB13" s="298"/>
      <c r="DC13" s="293">
        <v>960</v>
      </c>
      <c r="DD13" s="83"/>
      <c r="DE13" s="67">
        <f>(CY13+DA13+DC13)</f>
        <v>2879</v>
      </c>
      <c r="DF13" s="87"/>
      <c r="DG13" s="293">
        <v>991</v>
      </c>
      <c r="DH13" s="298"/>
      <c r="DI13" s="293">
        <v>912</v>
      </c>
      <c r="DJ13" s="298"/>
      <c r="DK13" s="293">
        <v>889</v>
      </c>
      <c r="DL13" s="83"/>
      <c r="DM13" s="67">
        <f>(DG13+DI13+DK13)</f>
        <v>2792</v>
      </c>
      <c r="DN13" s="87"/>
      <c r="DO13" s="293">
        <v>758</v>
      </c>
      <c r="DP13" s="298"/>
      <c r="DQ13" s="97">
        <v>737</v>
      </c>
      <c r="DR13" s="298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8"/>
      <c r="EG13" s="97">
        <v>752</v>
      </c>
      <c r="EH13" s="298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8"/>
      <c r="FM13" s="89">
        <v>789</v>
      </c>
      <c r="FN13" s="298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8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8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8"/>
      <c r="GS13" s="61">
        <v>760</v>
      </c>
      <c r="GT13" s="298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8"/>
      <c r="HA13" s="61">
        <v>839</v>
      </c>
      <c r="HB13" s="298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9"/>
      <c r="HI13" s="61">
        <v>711</v>
      </c>
      <c r="HJ13" s="299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61">
        <v>843</v>
      </c>
      <c r="IF13" s="84"/>
      <c r="IG13" s="61">
        <v>850</v>
      </c>
      <c r="IH13" s="83"/>
      <c r="II13" s="287">
        <v>825</v>
      </c>
      <c r="IJ13" s="83"/>
      <c r="IK13" s="67">
        <f>(IE13+IG13+II13)</f>
        <v>2518</v>
      </c>
      <c r="IL13" s="87"/>
      <c r="IM13" s="287">
        <v>750</v>
      </c>
      <c r="IN13" s="299"/>
      <c r="IO13" s="287">
        <v>775</v>
      </c>
      <c r="IP13" s="299"/>
      <c r="IQ13" s="287">
        <v>825</v>
      </c>
      <c r="IR13" s="83"/>
      <c r="IS13" s="67">
        <f>(IM13+IO13+IQ13)</f>
        <v>2350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8"/>
      <c r="BU14" s="64">
        <v>1015</v>
      </c>
      <c r="BV14" s="66"/>
      <c r="BW14" s="300">
        <v>1109</v>
      </c>
      <c r="BX14" s="66"/>
      <c r="BY14" s="67">
        <f>(BS14+BU14+BW14)</f>
        <v>3196</v>
      </c>
      <c r="BZ14" s="63"/>
      <c r="CA14" s="65">
        <v>1131</v>
      </c>
      <c r="CB14" s="288"/>
      <c r="CC14" s="65">
        <v>1129</v>
      </c>
      <c r="CD14" s="288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8"/>
      <c r="CK14" s="98">
        <v>994</v>
      </c>
      <c r="CL14" s="288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8"/>
      <c r="DA14" s="65">
        <v>965</v>
      </c>
      <c r="DB14" s="288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8"/>
      <c r="DI14" s="65">
        <v>1031</v>
      </c>
      <c r="DJ14" s="288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8"/>
      <c r="DQ14" s="65">
        <v>880</v>
      </c>
      <c r="DR14" s="288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8"/>
      <c r="EG14" s="64">
        <v>907</v>
      </c>
      <c r="EH14" s="288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8"/>
      <c r="FM14" s="64">
        <v>752</v>
      </c>
      <c r="FN14" s="288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8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103</v>
      </c>
      <c r="GD14" s="288"/>
      <c r="GE14" s="100" t="s">
        <v>104</v>
      </c>
      <c r="GF14" s="66"/>
      <c r="GG14" s="67">
        <f>(GA14+694+770)</f>
        <v>2151</v>
      </c>
      <c r="GH14" s="63"/>
      <c r="GI14" s="100" t="s">
        <v>105</v>
      </c>
      <c r="GJ14" s="65"/>
      <c r="GK14" s="100" t="s">
        <v>106</v>
      </c>
      <c r="GL14" s="66"/>
      <c r="GM14" s="301" t="s">
        <v>107</v>
      </c>
      <c r="GN14" s="66"/>
      <c r="GO14" s="99" t="s">
        <v>108</v>
      </c>
      <c r="GP14" s="63"/>
      <c r="GQ14" s="64">
        <v>815</v>
      </c>
      <c r="GR14" s="288"/>
      <c r="GS14" s="64">
        <v>789</v>
      </c>
      <c r="GT14" s="288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8"/>
      <c r="HA14" s="64">
        <v>876</v>
      </c>
      <c r="HB14" s="288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9"/>
      <c r="HI14" s="64">
        <v>685</v>
      </c>
      <c r="HJ14" s="289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9"/>
      <c r="IO14" s="64">
        <v>711</v>
      </c>
      <c r="IP14" s="289"/>
      <c r="IQ14" s="64">
        <v>745</v>
      </c>
      <c r="IR14" s="66"/>
      <c r="IS14" s="67">
        <f>(IM14+IO14+IQ14)</f>
        <v>2167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1.6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2.6</v>
      </c>
      <c r="IL15" s="93"/>
      <c r="IM15" s="74">
        <f>ROUND((IM13/IM14-1)*100,1)</f>
        <v>5.5</v>
      </c>
      <c r="IN15" s="78"/>
      <c r="IO15" s="74">
        <f>ROUND((IO13/IO14-1)*100,1)</f>
        <v>9</v>
      </c>
      <c r="IP15" s="78"/>
      <c r="IQ15" s="74">
        <f>ROUND((IQ13/IQ14-1)*100,1)</f>
        <v>10.7</v>
      </c>
      <c r="IR15" s="76"/>
      <c r="IS15" s="77">
        <f>ROUND((IS13/IS14-1)*100,1)</f>
        <v>8.4</v>
      </c>
    </row>
    <row r="16" spans="1:253" ht="30" customHeight="1">
      <c r="A16" s="279"/>
      <c r="B16" s="101"/>
      <c r="C16" s="102"/>
      <c r="D16" s="82" t="s">
        <v>38</v>
      </c>
      <c r="E16" s="46" t="s">
        <v>100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5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8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8"/>
      <c r="CC16" s="292">
        <v>2075</v>
      </c>
      <c r="CD16" s="298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8"/>
      <c r="CK16" s="58">
        <v>2021</v>
      </c>
      <c r="CL16" s="298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8"/>
      <c r="DA16" s="88">
        <v>1871</v>
      </c>
      <c r="DB16" s="298"/>
      <c r="DC16" s="293">
        <v>1997</v>
      </c>
      <c r="DD16" s="83"/>
      <c r="DE16" s="67">
        <f>(CY16+DA16+DC16)</f>
        <v>6030</v>
      </c>
      <c r="DF16" s="87"/>
      <c r="DG16" s="293">
        <v>1841</v>
      </c>
      <c r="DH16" s="298"/>
      <c r="DI16" s="293">
        <v>1549</v>
      </c>
      <c r="DJ16" s="298"/>
      <c r="DK16" s="293">
        <v>1445</v>
      </c>
      <c r="DL16" s="83"/>
      <c r="DM16" s="67">
        <f>(DG16+DI16+DK16)</f>
        <v>4835</v>
      </c>
      <c r="DN16" s="87"/>
      <c r="DO16" s="293">
        <v>1307</v>
      </c>
      <c r="DP16" s="298"/>
      <c r="DQ16" s="60">
        <v>1345</v>
      </c>
      <c r="DR16" s="298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8"/>
      <c r="EG16" s="60">
        <v>1503</v>
      </c>
      <c r="EH16" s="298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8"/>
      <c r="FM16" s="89">
        <v>1363</v>
      </c>
      <c r="FN16" s="298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8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8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8"/>
      <c r="GS16" s="61">
        <v>1469</v>
      </c>
      <c r="GT16" s="298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8"/>
      <c r="HA16" s="61">
        <v>1606</v>
      </c>
      <c r="HB16" s="298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9"/>
      <c r="HI16" s="61">
        <v>1692</v>
      </c>
      <c r="HJ16" s="299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61">
        <v>1748</v>
      </c>
      <c r="IF16" s="84"/>
      <c r="IG16" s="61">
        <v>1777</v>
      </c>
      <c r="IH16" s="83"/>
      <c r="II16" s="287">
        <v>1650</v>
      </c>
      <c r="IJ16" s="83"/>
      <c r="IK16" s="67">
        <f>(IE16+IG16+II16)</f>
        <v>5175</v>
      </c>
      <c r="IL16" s="87"/>
      <c r="IM16" s="287">
        <v>1650</v>
      </c>
      <c r="IN16" s="299"/>
      <c r="IO16" s="287">
        <v>1750</v>
      </c>
      <c r="IP16" s="299"/>
      <c r="IQ16" s="287">
        <v>1950</v>
      </c>
      <c r="IR16" s="83"/>
      <c r="IS16" s="67">
        <f>(IM16+IO16+IQ16)</f>
        <v>5350</v>
      </c>
    </row>
    <row r="17" spans="1:253" ht="30" customHeight="1">
      <c r="A17" s="279"/>
      <c r="B17" s="101" t="s">
        <v>109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8"/>
      <c r="BU17" s="64">
        <v>2101</v>
      </c>
      <c r="BV17" s="66"/>
      <c r="BW17" s="300">
        <v>2211</v>
      </c>
      <c r="BX17" s="66"/>
      <c r="BY17" s="67">
        <f>(BS17+BU17+BW17)</f>
        <v>6440</v>
      </c>
      <c r="BZ17" s="63"/>
      <c r="CA17" s="65">
        <v>2279</v>
      </c>
      <c r="CB17" s="288"/>
      <c r="CC17" s="65">
        <v>2224</v>
      </c>
      <c r="CD17" s="288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8"/>
      <c r="CK17" s="98">
        <v>2099</v>
      </c>
      <c r="CL17" s="288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8"/>
      <c r="DA17" s="65">
        <v>2058</v>
      </c>
      <c r="DB17" s="288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8"/>
      <c r="DI17" s="65">
        <v>2075</v>
      </c>
      <c r="DJ17" s="288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8"/>
      <c r="DQ17" s="65">
        <v>2021</v>
      </c>
      <c r="DR17" s="288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8"/>
      <c r="EG17" s="64">
        <v>1871</v>
      </c>
      <c r="EH17" s="288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8"/>
      <c r="FM17" s="64">
        <v>1503</v>
      </c>
      <c r="FN17" s="288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8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8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8"/>
      <c r="GS17" s="103">
        <v>1363</v>
      </c>
      <c r="GT17" s="288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8"/>
      <c r="HA17" s="64">
        <v>1626</v>
      </c>
      <c r="HB17" s="288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9"/>
      <c r="HI17" s="64">
        <v>1606</v>
      </c>
      <c r="HJ17" s="289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9"/>
      <c r="IO17" s="64">
        <v>1692</v>
      </c>
      <c r="IP17" s="289"/>
      <c r="IQ17" s="64">
        <v>1876</v>
      </c>
      <c r="IR17" s="66"/>
      <c r="IS17" s="67">
        <f>(IM17+IO17+IQ17)</f>
        <v>5158</v>
      </c>
    </row>
    <row r="18" spans="1:253" ht="30" customHeight="1" thickBot="1">
      <c r="A18" s="279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9</v>
      </c>
      <c r="IF18" s="78"/>
      <c r="IG18" s="74">
        <f>ROUND((IG16/IG17-1)*100,1)</f>
        <v>10.6</v>
      </c>
      <c r="IH18" s="76"/>
      <c r="II18" s="74">
        <f>ROUND((II16/II17-1)*100,1)</f>
        <v>-1.8</v>
      </c>
      <c r="IJ18" s="76"/>
      <c r="IK18" s="77">
        <f>ROUND((IK16/IK17-1)*100,1)</f>
        <v>5.8</v>
      </c>
      <c r="IL18" s="93"/>
      <c r="IM18" s="74">
        <f>ROUND((IM16/IM17-1)*100,1)</f>
        <v>3.8</v>
      </c>
      <c r="IN18" s="78"/>
      <c r="IO18" s="74">
        <f>ROUND((IO16/IO17-1)*100,1)</f>
        <v>3.4</v>
      </c>
      <c r="IP18" s="78"/>
      <c r="IQ18" s="74">
        <f>ROUND((IQ16/IQ17-1)*100,1)</f>
        <v>3.9</v>
      </c>
      <c r="IR18" s="76"/>
      <c r="IS18" s="77">
        <f>ROUND((IS16/IS17-1)*100,1)</f>
        <v>3.7</v>
      </c>
    </row>
    <row r="19" spans="2:253" ht="30" customHeight="1">
      <c r="B19" s="105"/>
      <c r="C19" s="106" t="s">
        <v>110</v>
      </c>
      <c r="D19" s="82" t="s">
        <v>38</v>
      </c>
      <c r="E19" s="46" t="s">
        <v>100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5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302">
        <v>496</v>
      </c>
      <c r="BN19" s="83"/>
      <c r="BO19" s="302">
        <v>516</v>
      </c>
      <c r="BP19" s="83"/>
      <c r="BQ19" s="67">
        <f>(BK19+BM19+BO19)</f>
        <v>1505</v>
      </c>
      <c r="BR19" s="87"/>
      <c r="BS19" s="302">
        <v>481</v>
      </c>
      <c r="BT19" s="298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8"/>
      <c r="CC19" s="292">
        <v>437</v>
      </c>
      <c r="CD19" s="298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8"/>
      <c r="CK19" s="58">
        <v>450</v>
      </c>
      <c r="CL19" s="298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8"/>
      <c r="DA19" s="88">
        <v>426</v>
      </c>
      <c r="DB19" s="298"/>
      <c r="DC19" s="293">
        <v>484</v>
      </c>
      <c r="DD19" s="83"/>
      <c r="DE19" s="67">
        <f>(CY19+DA19+DC19)</f>
        <v>1394</v>
      </c>
      <c r="DF19" s="87"/>
      <c r="DG19" s="293">
        <v>410</v>
      </c>
      <c r="DH19" s="298"/>
      <c r="DI19" s="293">
        <v>382</v>
      </c>
      <c r="DJ19" s="298"/>
      <c r="DK19" s="293">
        <v>276</v>
      </c>
      <c r="DL19" s="83"/>
      <c r="DM19" s="67">
        <f>(DG19+DI19+DK19)</f>
        <v>1068</v>
      </c>
      <c r="DN19" s="87"/>
      <c r="DO19" s="293">
        <v>252</v>
      </c>
      <c r="DP19" s="298"/>
      <c r="DQ19" s="97">
        <v>286</v>
      </c>
      <c r="DR19" s="298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8"/>
      <c r="EG19" s="60">
        <v>342</v>
      </c>
      <c r="EH19" s="298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8"/>
      <c r="FM19" s="89">
        <v>260</v>
      </c>
      <c r="FN19" s="298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8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8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8"/>
      <c r="GS19" s="61">
        <v>283</v>
      </c>
      <c r="GT19" s="298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8"/>
      <c r="HA19" s="61">
        <v>311</v>
      </c>
      <c r="HB19" s="298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9"/>
      <c r="HI19" s="61">
        <v>353</v>
      </c>
      <c r="HJ19" s="299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61">
        <v>365</v>
      </c>
      <c r="IF19" s="84"/>
      <c r="IG19" s="61">
        <v>350</v>
      </c>
      <c r="IH19" s="83"/>
      <c r="II19" s="287">
        <v>340</v>
      </c>
      <c r="IJ19" s="83"/>
      <c r="IK19" s="67">
        <f>(IE19+IG19+II19)</f>
        <v>1055</v>
      </c>
      <c r="IL19" s="87"/>
      <c r="IM19" s="287">
        <v>330</v>
      </c>
      <c r="IN19" s="299"/>
      <c r="IO19" s="287">
        <v>370</v>
      </c>
      <c r="IP19" s="299"/>
      <c r="IQ19" s="287">
        <v>450</v>
      </c>
      <c r="IR19" s="83"/>
      <c r="IS19" s="67">
        <f>(IM19+IO19+IQ19)</f>
        <v>1150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8"/>
      <c r="BU20" s="64">
        <v>478</v>
      </c>
      <c r="BV20" s="66"/>
      <c r="BW20" s="300">
        <v>500</v>
      </c>
      <c r="BX20" s="66"/>
      <c r="BY20" s="67">
        <f>(BS20+BU20+BW20)</f>
        <v>1485</v>
      </c>
      <c r="BZ20" s="63"/>
      <c r="CA20" s="65">
        <v>513</v>
      </c>
      <c r="CB20" s="288"/>
      <c r="CC20" s="65">
        <v>491</v>
      </c>
      <c r="CD20" s="288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8"/>
      <c r="CK20" s="98">
        <v>465</v>
      </c>
      <c r="CL20" s="288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8"/>
      <c r="DA20" s="65">
        <v>444</v>
      </c>
      <c r="DB20" s="288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8"/>
      <c r="DI20" s="65">
        <v>437</v>
      </c>
      <c r="DJ20" s="288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8"/>
      <c r="DQ20" s="65">
        <v>450</v>
      </c>
      <c r="DR20" s="288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8"/>
      <c r="EG20" s="64">
        <v>426</v>
      </c>
      <c r="EH20" s="288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8"/>
      <c r="FM20" s="64">
        <v>342</v>
      </c>
      <c r="FN20" s="288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8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8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8"/>
      <c r="GS20" s="103">
        <v>260</v>
      </c>
      <c r="GT20" s="288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8"/>
      <c r="HA20" s="64">
        <v>333</v>
      </c>
      <c r="HB20" s="288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9"/>
      <c r="HI20" s="64">
        <v>338</v>
      </c>
      <c r="HJ20" s="289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9"/>
      <c r="IO20" s="64">
        <v>353</v>
      </c>
      <c r="IP20" s="289"/>
      <c r="IQ20" s="64">
        <v>413</v>
      </c>
      <c r="IR20" s="66"/>
      <c r="IS20" s="67">
        <f>(IM20+IO20+IQ20)</f>
        <v>1095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15.5</v>
      </c>
      <c r="IF21" s="78"/>
      <c r="IG21" s="74">
        <f>ROUND((IG19/IG20-1)*100,1)</f>
        <v>12.5</v>
      </c>
      <c r="IH21" s="76"/>
      <c r="II21" s="74">
        <f>ROUND((II19/II20-1)*100,1)</f>
        <v>-0.6</v>
      </c>
      <c r="IJ21" s="76"/>
      <c r="IK21" s="77">
        <f>ROUND((IK19/IK20-1)*100,1)</f>
        <v>8.9</v>
      </c>
      <c r="IL21" s="93"/>
      <c r="IM21" s="74">
        <f>ROUND((IM19/IM20-1)*100,1)</f>
        <v>0.3</v>
      </c>
      <c r="IN21" s="78"/>
      <c r="IO21" s="74">
        <f>ROUND((IO19/IO20-1)*100,1)</f>
        <v>4.8</v>
      </c>
      <c r="IP21" s="78"/>
      <c r="IQ21" s="74">
        <f>ROUND((IQ19/IQ20-1)*100,1)</f>
        <v>9</v>
      </c>
      <c r="IR21" s="76"/>
      <c r="IS21" s="77">
        <f>ROUND((IS19/IS20-1)*100,1)</f>
        <v>5</v>
      </c>
    </row>
    <row r="22" spans="2:253" ht="30" customHeight="1">
      <c r="B22" s="105"/>
      <c r="C22" s="106" t="s">
        <v>111</v>
      </c>
      <c r="D22" s="82" t="s">
        <v>39</v>
      </c>
      <c r="E22" s="46" t="s">
        <v>100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5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302">
        <v>959.151</v>
      </c>
      <c r="BN22" s="83"/>
      <c r="BO22" s="302">
        <v>976.729</v>
      </c>
      <c r="BP22" s="83"/>
      <c r="BQ22" s="67">
        <f>(BK22+BM22+BO22)</f>
        <v>2860.059</v>
      </c>
      <c r="BR22" s="87"/>
      <c r="BS22" s="302">
        <v>940.389</v>
      </c>
      <c r="BT22" s="298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8"/>
      <c r="CC22" s="292">
        <v>869.358</v>
      </c>
      <c r="CD22" s="298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8"/>
      <c r="CK22" s="58">
        <v>796.028</v>
      </c>
      <c r="CL22" s="298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8"/>
      <c r="DA22" s="88">
        <v>732.08</v>
      </c>
      <c r="DB22" s="298"/>
      <c r="DC22" s="293">
        <v>749.608</v>
      </c>
      <c r="DD22" s="83"/>
      <c r="DE22" s="67">
        <f>(CY22+DA22+DC22)</f>
        <v>2366.6409999999996</v>
      </c>
      <c r="DF22" s="87"/>
      <c r="DG22" s="293">
        <v>713.897</v>
      </c>
      <c r="DH22" s="298"/>
      <c r="DI22" s="293">
        <v>620.769</v>
      </c>
      <c r="DJ22" s="298"/>
      <c r="DK22" s="293">
        <v>567.018</v>
      </c>
      <c r="DL22" s="83"/>
      <c r="DM22" s="67">
        <f>(DG22+DI22+DK22)</f>
        <v>1901.6840000000002</v>
      </c>
      <c r="DN22" s="87"/>
      <c r="DO22" s="293">
        <v>577.348</v>
      </c>
      <c r="DP22" s="298"/>
      <c r="DQ22" s="97">
        <v>598</v>
      </c>
      <c r="DR22" s="298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8"/>
      <c r="EG22" s="60">
        <v>637.94</v>
      </c>
      <c r="EH22" s="298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8"/>
      <c r="FM22" s="89">
        <v>566.149</v>
      </c>
      <c r="FN22" s="298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8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8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8"/>
      <c r="GS22" s="61">
        <v>627.985</v>
      </c>
      <c r="GT22" s="298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8"/>
      <c r="HA22" s="61">
        <v>671.504</v>
      </c>
      <c r="HB22" s="298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9"/>
      <c r="HI22" s="61">
        <v>637.574</v>
      </c>
      <c r="HJ22" s="299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61">
        <v>758.504</v>
      </c>
      <c r="IF22" s="84"/>
      <c r="IG22" s="61">
        <v>740.413</v>
      </c>
      <c r="IH22" s="83"/>
      <c r="II22" s="287">
        <v>630</v>
      </c>
      <c r="IJ22" s="83"/>
      <c r="IK22" s="67">
        <f>(IE22+IG22+II22)</f>
        <v>2128.917</v>
      </c>
      <c r="IL22" s="87"/>
      <c r="IM22" s="287">
        <v>640</v>
      </c>
      <c r="IN22" s="299"/>
      <c r="IO22" s="287">
        <v>670</v>
      </c>
      <c r="IP22" s="299"/>
      <c r="IQ22" s="287">
        <v>750</v>
      </c>
      <c r="IR22" s="83"/>
      <c r="IS22" s="67">
        <f>(IM22+IO22+IQ22)</f>
        <v>2060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8"/>
      <c r="BU23" s="64">
        <v>888.542</v>
      </c>
      <c r="BV23" s="66"/>
      <c r="BW23" s="303">
        <v>928.38</v>
      </c>
      <c r="BX23" s="66"/>
      <c r="BY23" s="67">
        <f>(BS23+BU23+BW23)</f>
        <v>2720.52</v>
      </c>
      <c r="BZ23" s="63"/>
      <c r="CA23" s="65">
        <v>981.561</v>
      </c>
      <c r="CB23" s="288"/>
      <c r="CC23" s="65">
        <v>960.39</v>
      </c>
      <c r="CD23" s="288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8"/>
      <c r="CK23" s="64">
        <v>888.018</v>
      </c>
      <c r="CL23" s="288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8"/>
      <c r="DA23" s="65">
        <v>852.443</v>
      </c>
      <c r="DB23" s="288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8"/>
      <c r="DI23" s="65">
        <v>869.358</v>
      </c>
      <c r="DJ23" s="288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8"/>
      <c r="DQ23" s="65">
        <v>796.028</v>
      </c>
      <c r="DR23" s="288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8"/>
      <c r="EG23" s="64">
        <v>732.08</v>
      </c>
      <c r="EH23" s="288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8"/>
      <c r="FM23" s="64">
        <v>637.94</v>
      </c>
      <c r="FN23" s="288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8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8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8"/>
      <c r="GS23" s="103">
        <v>566.149</v>
      </c>
      <c r="GT23" s="288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8"/>
      <c r="HA23" s="64">
        <v>657.082</v>
      </c>
      <c r="HB23" s="288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9"/>
      <c r="HI23" s="64">
        <v>598.519</v>
      </c>
      <c r="HJ23" s="289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9"/>
      <c r="IO23" s="64">
        <v>637.574</v>
      </c>
      <c r="IP23" s="289"/>
      <c r="IQ23" s="64">
        <v>694.808</v>
      </c>
      <c r="IR23" s="66"/>
      <c r="IS23" s="67">
        <f>(IM23+IO23+IQ23)</f>
        <v>1946.9769999999999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8.6</v>
      </c>
      <c r="IF24" s="78"/>
      <c r="IG24" s="74">
        <f>ROUND((IG22/IG23-1)*100,1)</f>
        <v>10.3</v>
      </c>
      <c r="IH24" s="76"/>
      <c r="II24" s="74">
        <f>ROUND((II22/II23-1)*100,1)</f>
        <v>0</v>
      </c>
      <c r="IJ24" s="76"/>
      <c r="IK24" s="77">
        <f>ROUND((IK22/IK23-1)*100,1)</f>
        <v>6.4</v>
      </c>
      <c r="IL24" s="93"/>
      <c r="IM24" s="74">
        <f>ROUND((IM22/IM23-1)*100,1)</f>
        <v>4.1</v>
      </c>
      <c r="IN24" s="78"/>
      <c r="IO24" s="74">
        <f>ROUND((IO22/IO23-1)*100,1)</f>
        <v>5.1</v>
      </c>
      <c r="IP24" s="78"/>
      <c r="IQ24" s="74">
        <f>ROUND((IQ22/IQ23-1)*100,1)</f>
        <v>7.9</v>
      </c>
      <c r="IR24" s="76"/>
      <c r="IS24" s="77">
        <f>ROUND((IS22/IS23-1)*100,1)</f>
        <v>5.8</v>
      </c>
    </row>
    <row r="25" spans="2:253" ht="30" customHeight="1">
      <c r="B25" s="80" t="s">
        <v>112</v>
      </c>
      <c r="C25" s="81"/>
      <c r="D25" s="82" t="s">
        <v>40</v>
      </c>
      <c r="E25" s="46" t="s">
        <v>100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5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4">
        <f>148.924+8.794</f>
        <v>157.71800000000002</v>
      </c>
      <c r="BL25" s="114"/>
      <c r="BM25" s="302">
        <v>146.381</v>
      </c>
      <c r="BN25" s="51"/>
      <c r="BO25" s="302">
        <v>184.926</v>
      </c>
      <c r="BP25" s="51"/>
      <c r="BQ25" s="67">
        <f>(BK25+BM25+BO25)</f>
        <v>489.02500000000003</v>
      </c>
      <c r="BR25" s="47"/>
      <c r="BS25" s="302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5">
        <v>204.721</v>
      </c>
      <c r="CL25" s="114"/>
      <c r="CM25" s="305">
        <v>328.401</v>
      </c>
      <c r="CN25" s="51"/>
      <c r="CO25" s="67">
        <f>(CI25+CK25+CM25)</f>
        <v>662.8040000000001</v>
      </c>
      <c r="CP25" s="47"/>
      <c r="CQ25" s="306">
        <v>119.658</v>
      </c>
      <c r="CR25" s="49"/>
      <c r="CS25" s="307">
        <v>114.091</v>
      </c>
      <c r="CT25" s="51"/>
      <c r="CU25" s="307">
        <v>150.874</v>
      </c>
      <c r="CV25" s="51"/>
      <c r="CW25" s="67">
        <f>(CQ25+CS25+CU25)</f>
        <v>384.623</v>
      </c>
      <c r="CX25" s="47"/>
      <c r="CY25" s="307">
        <v>118.475</v>
      </c>
      <c r="CZ25" s="114"/>
      <c r="DA25" s="307">
        <v>123.245</v>
      </c>
      <c r="DB25" s="114"/>
      <c r="DC25" s="307">
        <v>194.705</v>
      </c>
      <c r="DD25" s="51"/>
      <c r="DE25" s="67">
        <f>(CY25+DA25+DC25)</f>
        <v>436.425</v>
      </c>
      <c r="DF25" s="47"/>
      <c r="DG25" s="307">
        <v>140.645</v>
      </c>
      <c r="DH25" s="114"/>
      <c r="DI25" s="307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61">
        <v>135.636</v>
      </c>
      <c r="IB25" s="51"/>
      <c r="IC25" s="67">
        <f>(HW25+HY25+IA25)</f>
        <v>385.405</v>
      </c>
      <c r="ID25" s="47"/>
      <c r="IE25" s="61">
        <v>149.179</v>
      </c>
      <c r="IF25" s="49"/>
      <c r="IG25" s="286">
        <v>154.548</v>
      </c>
      <c r="IH25" s="51"/>
      <c r="II25" s="287">
        <v>200</v>
      </c>
      <c r="IJ25" s="51"/>
      <c r="IK25" s="67">
        <f>(IE25+IG25+II25)</f>
        <v>503.727</v>
      </c>
      <c r="IL25" s="47"/>
      <c r="IM25" s="287">
        <v>135</v>
      </c>
      <c r="IN25" s="49"/>
      <c r="IO25" s="287">
        <v>180</v>
      </c>
      <c r="IP25" s="49"/>
      <c r="IQ25" s="287">
        <v>260</v>
      </c>
      <c r="IR25" s="51"/>
      <c r="IS25" s="67">
        <f>(IM25+IO25+IQ25)</f>
        <v>575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8"/>
      <c r="BU26" s="64">
        <v>175.005</v>
      </c>
      <c r="BV26" s="66"/>
      <c r="BW26" s="303">
        <v>208.194</v>
      </c>
      <c r="BX26" s="66"/>
      <c r="BY26" s="67">
        <f>(BS26+BU26+BW26)</f>
        <v>511.73699999999997</v>
      </c>
      <c r="BZ26" s="63"/>
      <c r="CA26" s="65">
        <v>197.621</v>
      </c>
      <c r="CB26" s="288"/>
      <c r="CC26" s="65">
        <v>228.451</v>
      </c>
      <c r="CD26" s="288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8"/>
      <c r="CK26" s="65">
        <v>225.994</v>
      </c>
      <c r="CL26" s="288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8"/>
      <c r="DA26" s="65">
        <v>159.129</v>
      </c>
      <c r="DB26" s="288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8"/>
      <c r="DI26" s="65">
        <v>226.05</v>
      </c>
      <c r="DJ26" s="288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8"/>
      <c r="DQ26" s="65">
        <v>204.721</v>
      </c>
      <c r="DR26" s="288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8"/>
      <c r="EG26" s="64">
        <v>123.245</v>
      </c>
      <c r="EH26" s="288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8"/>
      <c r="FM26" s="64">
        <v>166.791</v>
      </c>
      <c r="FN26" s="288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8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8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8"/>
      <c r="GS26" s="103">
        <v>131.604</v>
      </c>
      <c r="GT26" s="288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8"/>
      <c r="HA26" s="64">
        <v>183.55</v>
      </c>
      <c r="HB26" s="288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9"/>
      <c r="HI26" s="64">
        <v>175.915</v>
      </c>
      <c r="HJ26" s="289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9"/>
      <c r="IO26" s="64">
        <v>154.844</v>
      </c>
      <c r="IP26" s="289"/>
      <c r="IQ26" s="64">
        <v>240.276</v>
      </c>
      <c r="IR26" s="91"/>
      <c r="IS26" s="67">
        <f>(IM26+IO26+IQ26)</f>
        <v>510.682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6"/>
      <c r="HG27" s="74">
        <f>ROUND((HG25/HG26-1)*100,1)</f>
        <v>12.4</v>
      </c>
      <c r="HH27" s="308"/>
      <c r="HI27" s="74">
        <f>ROUND((HI25/HI26-1)*100,1)</f>
        <v>-12</v>
      </c>
      <c r="HJ27" s="308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-16.7</v>
      </c>
      <c r="IF27" s="79"/>
      <c r="IG27" s="74">
        <f>ROUND((IG25/IG26-1)*100,1)</f>
        <v>-19</v>
      </c>
      <c r="IH27" s="76"/>
      <c r="II27" s="74">
        <f>ROUND((II25/II26-1)*100,1)</f>
        <v>19.6</v>
      </c>
      <c r="IJ27" s="76"/>
      <c r="IK27" s="77">
        <f>ROUND((IK25/IK26-1)*100,1)</f>
        <v>-6.2</v>
      </c>
      <c r="IL27" s="296"/>
      <c r="IM27" s="74">
        <f>ROUND((IM25/IM26-1)*100,1)</f>
        <v>16.8</v>
      </c>
      <c r="IN27" s="308"/>
      <c r="IO27" s="74">
        <f>ROUND((IO25/IO26-1)*100,1)</f>
        <v>16.2</v>
      </c>
      <c r="IP27" s="308"/>
      <c r="IQ27" s="74">
        <f>ROUND((IQ25/IQ26-1)*100,1)</f>
        <v>8.2</v>
      </c>
      <c r="IR27" s="76"/>
      <c r="IS27" s="77">
        <f>ROUND((IS25/IS26-1)*100,1)</f>
        <v>12.6</v>
      </c>
    </row>
    <row r="28" spans="2:239" ht="24.75" customHeight="1">
      <c r="B28" s="115" t="s">
        <v>41</v>
      </c>
      <c r="C28" s="116" t="s">
        <v>113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114</v>
      </c>
      <c r="D30" s="3"/>
      <c r="E30" s="3"/>
      <c r="H30" s="4"/>
      <c r="I30" s="4"/>
    </row>
    <row r="31" spans="2:9" ht="24.75" customHeight="1">
      <c r="B31" s="117" t="s">
        <v>115</v>
      </c>
      <c r="C31" s="3" t="s">
        <v>116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0" sqref="O2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117</v>
      </c>
      <c r="I5" s="143"/>
      <c r="J5" s="142"/>
      <c r="K5" s="142"/>
      <c r="L5" s="144" t="s">
        <v>52</v>
      </c>
      <c r="M5" s="141"/>
      <c r="N5" s="142"/>
      <c r="O5" s="142"/>
      <c r="P5" s="144" t="s">
        <v>53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54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53</v>
      </c>
      <c r="U6" s="141"/>
      <c r="V6" s="142"/>
      <c r="W6" s="142"/>
      <c r="X6" s="144" t="s">
        <v>55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56</v>
      </c>
      <c r="E7" s="156"/>
      <c r="F7" s="157" t="s">
        <v>57</v>
      </c>
      <c r="G7" s="158"/>
      <c r="H7" s="159" t="s">
        <v>58</v>
      </c>
      <c r="I7" s="160"/>
      <c r="J7" s="157" t="s">
        <v>57</v>
      </c>
      <c r="K7" s="161"/>
      <c r="L7" s="159" t="s">
        <v>58</v>
      </c>
      <c r="M7" s="156"/>
      <c r="N7" s="157" t="s">
        <v>57</v>
      </c>
      <c r="O7" s="161"/>
      <c r="P7" s="159" t="s">
        <v>56</v>
      </c>
      <c r="Q7" s="156"/>
      <c r="R7" s="157" t="s">
        <v>57</v>
      </c>
      <c r="S7" s="161"/>
      <c r="T7" s="159" t="s">
        <v>56</v>
      </c>
      <c r="U7" s="156"/>
      <c r="V7" s="157" t="s">
        <v>57</v>
      </c>
      <c r="W7" s="161"/>
      <c r="X7" s="159" t="s">
        <v>56</v>
      </c>
      <c r="Y7" s="156"/>
      <c r="Z7" s="157" t="s">
        <v>57</v>
      </c>
      <c r="AA7" s="161"/>
      <c r="AB7" s="159" t="s">
        <v>56</v>
      </c>
      <c r="AC7" s="156"/>
      <c r="AD7" s="157" t="s">
        <v>57</v>
      </c>
      <c r="AE7" s="162"/>
      <c r="AF7" s="163"/>
      <c r="AG7" s="164"/>
      <c r="AH7" s="165"/>
    </row>
    <row r="8" spans="2:34" ht="15" customHeight="1">
      <c r="B8" s="166"/>
      <c r="C8" s="167" t="s">
        <v>118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59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60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61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62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63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64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65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66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119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120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67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121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122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68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9" t="s">
        <v>123</v>
      </c>
      <c r="D23" s="191"/>
      <c r="E23" s="192">
        <f>SUM(E36:E47)</f>
        <v>29731.472</v>
      </c>
      <c r="F23" s="193"/>
      <c r="G23" s="194">
        <f>(ROUND((E23/SUM(E24:(INDEX(E24:E35,(COUNT(E36:E47)),1)))*100-100),1))</f>
        <v>5.9</v>
      </c>
      <c r="H23" s="191"/>
      <c r="I23" s="195">
        <f>SUM(I36:I47)</f>
        <v>61467.094</v>
      </c>
      <c r="J23" s="196"/>
      <c r="K23" s="194">
        <f>(ROUND((I23/SUM(I24:(INDEX(I24:I35,(COUNT(I36:I47)),1)))*100-100),1))</f>
        <v>5.8</v>
      </c>
      <c r="L23" s="191"/>
      <c r="M23" s="192">
        <f>SUM(M36:M47)</f>
        <v>6316</v>
      </c>
      <c r="N23" s="193"/>
      <c r="O23" s="194">
        <f>(ROUND((M23/SUM(M24:(INDEX(M24:M35,(COUNT(M36:M47)),1)))*100-100),1))</f>
        <v>0.8</v>
      </c>
      <c r="P23" s="191"/>
      <c r="Q23" s="192">
        <f>SUM(Q36:Q47)</f>
        <v>13381</v>
      </c>
      <c r="R23" s="193"/>
      <c r="S23" s="194">
        <f>(ROUND((Q23/SUM(Q24:(INDEX(Q24:Q35,(COUNT(Q36:Q47)),1)))*100-100),1))</f>
        <v>7.9</v>
      </c>
      <c r="T23" s="191"/>
      <c r="U23" s="192">
        <f>SUM(U36:U47)</f>
        <v>2816</v>
      </c>
      <c r="V23" s="193"/>
      <c r="W23" s="194">
        <f>(ROUND((U23/SUM(U24:(INDEX(U24:U35,(COUNT(U36:U47)),1)))*100-100),1))</f>
        <v>11</v>
      </c>
      <c r="X23" s="191"/>
      <c r="Y23" s="192">
        <f>SUM(Y36:Y47)</f>
        <v>5472.127</v>
      </c>
      <c r="Z23" s="193"/>
      <c r="AA23" s="194">
        <f>(ROUND((Y23/SUM(Y24:(INDEX(Y24:Y35,(COUNT(Y36:Y47)),1)))*100-100),1))</f>
        <v>5.6</v>
      </c>
      <c r="AB23" s="191"/>
      <c r="AC23" s="192">
        <f>SUM(AC36:AC47)</f>
        <v>992.4989999999999</v>
      </c>
      <c r="AD23" s="193"/>
      <c r="AE23" s="197">
        <f>(ROUND((AC23/SUM(AC24:(INDEX(AC24:AC35,(COUNT(AC36:AC47)),1)))*100-100),1))</f>
        <v>-6.5</v>
      </c>
      <c r="AF23" s="189"/>
    </row>
    <row r="24" spans="1:33" s="127" customFormat="1" ht="15" customHeight="1">
      <c r="A24" s="120"/>
      <c r="B24" s="166" t="s">
        <v>69</v>
      </c>
      <c r="C24" s="167" t="s">
        <v>70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71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280"/>
      <c r="B26" s="166"/>
      <c r="C26" s="199" t="s">
        <v>72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280"/>
      <c r="B27" s="166"/>
      <c r="C27" s="167" t="s">
        <v>73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280"/>
      <c r="B28" s="166"/>
      <c r="C28" s="167" t="s">
        <v>74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280"/>
      <c r="B29" s="166"/>
      <c r="C29" s="199" t="s">
        <v>75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280"/>
      <c r="B30" s="166"/>
      <c r="C30" s="167" t="s">
        <v>76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77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78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10" t="s">
        <v>124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79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80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81</v>
      </c>
      <c r="C36" s="167" t="s">
        <v>82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71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72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73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74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75</v>
      </c>
      <c r="D41" s="253"/>
      <c r="E41" s="169">
        <v>3707.317</v>
      </c>
      <c r="F41" s="170"/>
      <c r="G41" s="24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169">
        <v>135.636</v>
      </c>
      <c r="AD41" s="170"/>
      <c r="AE41" s="213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76</v>
      </c>
      <c r="D42" s="255"/>
      <c r="E42" s="256">
        <v>4210.815</v>
      </c>
      <c r="F42" s="257"/>
      <c r="G42" s="258">
        <f>(E42/E30-1)*100</f>
        <v>8.351317628949761</v>
      </c>
      <c r="H42" s="259"/>
      <c r="I42" s="256">
        <v>8778.363</v>
      </c>
      <c r="J42" s="257"/>
      <c r="K42" s="258">
        <f>(I42/I30-1)*100</f>
        <v>8.797240347804603</v>
      </c>
      <c r="L42" s="260"/>
      <c r="M42" s="256">
        <v>843</v>
      </c>
      <c r="N42" s="257"/>
      <c r="O42" s="258">
        <f>(M42/M30-1)*100</f>
        <v>1.5662650602409567</v>
      </c>
      <c r="P42" s="260"/>
      <c r="Q42" s="256">
        <v>1748</v>
      </c>
      <c r="R42" s="257"/>
      <c r="S42" s="258">
        <f>(Q42/Q30-1)*100</f>
        <v>8.977556109725683</v>
      </c>
      <c r="T42" s="260"/>
      <c r="U42" s="256">
        <v>365</v>
      </c>
      <c r="V42" s="257"/>
      <c r="W42" s="258">
        <f>(U42/U30-1)*100</f>
        <v>15.506329113924044</v>
      </c>
      <c r="X42" s="260"/>
      <c r="Y42" s="261">
        <v>758.504</v>
      </c>
      <c r="Z42" s="262"/>
      <c r="AA42" s="258">
        <f>(Y42/Y30-1)*100</f>
        <v>8.551711701912978</v>
      </c>
      <c r="AB42" s="260"/>
      <c r="AC42" s="256">
        <v>149.179</v>
      </c>
      <c r="AD42" s="257"/>
      <c r="AE42" s="263">
        <f>(AC42/AC30-1)*100</f>
        <v>-16.692820166302745</v>
      </c>
      <c r="AG42" s="198"/>
    </row>
    <row r="43" spans="1:33" s="127" customFormat="1" ht="15" customHeight="1">
      <c r="A43" s="120"/>
      <c r="B43" s="166"/>
      <c r="C43" s="167" t="s">
        <v>77</v>
      </c>
      <c r="D43" s="179"/>
      <c r="E43" s="264">
        <v>4178.488</v>
      </c>
      <c r="F43" s="170"/>
      <c r="G43" s="265">
        <f>(E43/E31-1)*100</f>
        <v>3.9685831593054166</v>
      </c>
      <c r="H43" s="179"/>
      <c r="I43" s="169">
        <v>8605.323</v>
      </c>
      <c r="J43" s="170"/>
      <c r="K43" s="171">
        <f>(I43/I31-1)*100</f>
        <v>3.5554467157729253</v>
      </c>
      <c r="L43" s="254"/>
      <c r="M43" s="169">
        <v>850</v>
      </c>
      <c r="N43" s="170"/>
      <c r="O43" s="171">
        <f>(M43/M31-1)*100</f>
        <v>1.3110846245530494</v>
      </c>
      <c r="P43" s="254"/>
      <c r="Q43" s="169">
        <v>1777</v>
      </c>
      <c r="R43" s="170"/>
      <c r="S43" s="171">
        <f>(Q43/Q31-1)*100</f>
        <v>10.647571606475715</v>
      </c>
      <c r="T43" s="254"/>
      <c r="U43" s="169">
        <v>350</v>
      </c>
      <c r="V43" s="170"/>
      <c r="W43" s="171">
        <f>(U43/U31-1)*100</f>
        <v>12.540192926045023</v>
      </c>
      <c r="X43" s="254"/>
      <c r="Y43" s="182">
        <v>740.413</v>
      </c>
      <c r="Z43" s="240"/>
      <c r="AA43" s="171">
        <f>(Y43/Y31-1)*100</f>
        <v>10.261889728132667</v>
      </c>
      <c r="AB43" s="254"/>
      <c r="AC43" s="264">
        <v>154.548</v>
      </c>
      <c r="AD43" s="170"/>
      <c r="AE43" s="266">
        <f>(AC43/AC31-1)*100</f>
        <v>-19.00127356488105</v>
      </c>
      <c r="AG43" s="198"/>
    </row>
    <row r="44" spans="1:33" s="127" customFormat="1" ht="15" customHeight="1">
      <c r="A44" s="120"/>
      <c r="B44" s="166"/>
      <c r="C44" s="199" t="s">
        <v>78</v>
      </c>
      <c r="D44" s="200"/>
      <c r="E44" s="215"/>
      <c r="F44" s="216"/>
      <c r="G44" s="219"/>
      <c r="H44" s="214"/>
      <c r="I44" s="215"/>
      <c r="J44" s="216"/>
      <c r="K44" s="219"/>
      <c r="L44" s="267"/>
      <c r="M44" s="215"/>
      <c r="N44" s="216"/>
      <c r="O44" s="219"/>
      <c r="P44" s="267"/>
      <c r="Q44" s="215"/>
      <c r="R44" s="216"/>
      <c r="S44" s="219"/>
      <c r="T44" s="267"/>
      <c r="U44" s="215"/>
      <c r="V44" s="216"/>
      <c r="W44" s="219"/>
      <c r="X44" s="267"/>
      <c r="Y44" s="268"/>
      <c r="Z44" s="269"/>
      <c r="AA44" s="219"/>
      <c r="AB44" s="267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125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79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80</v>
      </c>
      <c r="D47" s="270"/>
      <c r="E47" s="233"/>
      <c r="F47" s="231"/>
      <c r="G47" s="271"/>
      <c r="H47" s="229"/>
      <c r="I47" s="233"/>
      <c r="J47" s="231"/>
      <c r="K47" s="271"/>
      <c r="L47" s="229"/>
      <c r="M47" s="272"/>
      <c r="N47" s="231"/>
      <c r="O47" s="271"/>
      <c r="P47" s="229"/>
      <c r="Q47" s="233"/>
      <c r="R47" s="231"/>
      <c r="S47" s="271"/>
      <c r="T47" s="229"/>
      <c r="U47" s="233"/>
      <c r="V47" s="231"/>
      <c r="W47" s="271"/>
      <c r="X47" s="229"/>
      <c r="Y47" s="233"/>
      <c r="Z47" s="273"/>
      <c r="AA47" s="271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4"/>
      <c r="C48" s="275" t="s">
        <v>83</v>
      </c>
      <c r="D48" s="276"/>
      <c r="E48" s="275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7"/>
      <c r="R48" s="275"/>
      <c r="S48" s="277" t="s">
        <v>84</v>
      </c>
      <c r="T48" s="275" t="s">
        <v>85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G48" s="120"/>
    </row>
    <row r="49" spans="1:33" s="127" customFormat="1" ht="15" customHeight="1">
      <c r="A49" s="120"/>
      <c r="B49" s="274"/>
      <c r="C49" s="275" t="s">
        <v>86</v>
      </c>
      <c r="D49" s="276"/>
      <c r="E49" s="275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 t="s">
        <v>126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G49" s="120"/>
    </row>
    <row r="50" spans="1:33" s="127" customFormat="1" ht="15" customHeight="1">
      <c r="A50" s="120"/>
      <c r="B50" s="274"/>
      <c r="C50" s="275" t="s">
        <v>127</v>
      </c>
      <c r="D50" s="276"/>
      <c r="E50" s="275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 t="s">
        <v>87</v>
      </c>
      <c r="X50" s="276"/>
      <c r="Y50" s="276"/>
      <c r="Z50" s="276"/>
      <c r="AA50" s="276"/>
      <c r="AB50" s="276"/>
      <c r="AC50" s="276"/>
      <c r="AD50" s="276"/>
      <c r="AE50" s="276"/>
      <c r="AG50" s="120"/>
    </row>
    <row r="51" spans="1:33" s="127" customFormat="1" ht="15" customHeight="1">
      <c r="A51" s="120"/>
      <c r="B51" s="274"/>
      <c r="C51" s="275" t="s">
        <v>88</v>
      </c>
      <c r="D51" s="276"/>
      <c r="E51" s="275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 t="s">
        <v>128</v>
      </c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G51" s="120"/>
    </row>
    <row r="52" spans="1:33" s="127" customFormat="1" ht="15" customHeight="1">
      <c r="A52" s="120"/>
      <c r="B52" s="274"/>
      <c r="C52" s="275" t="s">
        <v>89</v>
      </c>
      <c r="D52" s="276"/>
      <c r="E52" s="275"/>
      <c r="F52" s="276"/>
      <c r="G52" s="276"/>
      <c r="H52" s="276"/>
      <c r="I52" s="278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 t="s">
        <v>90</v>
      </c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G52" s="120"/>
    </row>
    <row r="53" spans="1:33" s="127" customFormat="1" ht="15" customHeight="1">
      <c r="A53" s="120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6"/>
      <c r="T53" s="276" t="s">
        <v>91</v>
      </c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G53" s="120"/>
    </row>
    <row r="54" spans="1:33" s="127" customFormat="1" ht="13.5" customHeight="1">
      <c r="A54" s="120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120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4"/>
      <c r="T55" s="274"/>
      <c r="U55" s="120"/>
      <c r="V55" s="120"/>
      <c r="W55" s="120"/>
      <c r="X55" s="274"/>
      <c r="Y55" s="274"/>
      <c r="Z55" s="274"/>
      <c r="AA55" s="274"/>
      <c r="AB55" s="274"/>
      <c r="AC55" s="274"/>
      <c r="AD55" s="274"/>
      <c r="AE55" s="274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2013-02-01T09:36:55Z</dcterms:modified>
  <cp:category/>
  <cp:version/>
  <cp:contentType/>
  <cp:contentStatus/>
</cp:coreProperties>
</file>